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OCCE\docs\archives\courrier 2026-2027\doc de rentree\"/>
    </mc:Choice>
  </mc:AlternateContent>
  <xr:revisionPtr revIDLastSave="0" documentId="8_{C0B372E9-BB2A-4BBD-A802-DDA2146F585F}" xr6:coauthVersionLast="47" xr6:coauthVersionMax="47" xr10:uidLastSave="{00000000-0000-0000-0000-000000000000}"/>
  <bookViews>
    <workbookView xWindow="-108" yWindow="-108" windowWidth="23256" windowHeight="12456" tabRatio="916" activeTab="2" xr2:uid="{613AC94E-E324-4825-8098-E7C6E5CB0934}"/>
  </bookViews>
  <sheets>
    <sheet name="Coordonnées" sheetId="1" r:id="rId1"/>
    <sheet name="aide ventilation" sheetId="16" r:id="rId2"/>
    <sheet name="LIVRE" sheetId="3" r:id="rId3"/>
    <sheet name="Feuil1" sheetId="21" state="hidden" r:id="rId4"/>
    <sheet name="Rapprochement bancaire" sheetId="5" r:id="rId5"/>
    <sheet name="BILAN" sheetId="4" r:id="rId6"/>
    <sheet name="Gestion analytique des Projets " sheetId="6" r:id="rId7"/>
    <sheet name="Projets (suite)" sheetId="19" r:id="rId8"/>
    <sheet name="remise espèces" sheetId="14" r:id="rId9"/>
    <sheet name="remise chèques" sheetId="15" r:id="rId10"/>
    <sheet name="commande monnaie" sheetId="20" r:id="rId11"/>
    <sheet name="pièces =" sheetId="8" r:id="rId12"/>
    <sheet name="1" sheetId="9" r:id="rId13"/>
    <sheet name="2" sheetId="10" r:id="rId14"/>
    <sheet name="3" sheetId="18" r:id="rId15"/>
    <sheet name="4" sheetId="17" r:id="rId16"/>
    <sheet name="5" sheetId="12" r:id="rId17"/>
    <sheet name="6" sheetId="13" r:id="rId18"/>
  </sheets>
  <definedNames>
    <definedName name="Excel_BuiltIn__FilterDatabase" localSheetId="2">LIVRE!$A$1:$I$317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" i="3" l="1"/>
  <c r="L8" i="3"/>
  <c r="B18" i="5"/>
  <c r="C18" i="5"/>
  <c r="D18" i="5"/>
  <c r="E18" i="5"/>
  <c r="B19" i="5"/>
  <c r="C19" i="5"/>
  <c r="D19" i="5"/>
  <c r="E19" i="5"/>
  <c r="B20" i="5"/>
  <c r="C20" i="5"/>
  <c r="D20" i="5"/>
  <c r="E20" i="5"/>
  <c r="B21" i="5"/>
  <c r="C21" i="5"/>
  <c r="D21" i="5"/>
  <c r="E21" i="5"/>
  <c r="B22" i="5"/>
  <c r="C22" i="5"/>
  <c r="D22" i="5"/>
  <c r="E22" i="5"/>
  <c r="B23" i="5"/>
  <c r="C23" i="5"/>
  <c r="D23" i="5"/>
  <c r="E23" i="5"/>
  <c r="B24" i="5"/>
  <c r="C24" i="5"/>
  <c r="D24" i="5"/>
  <c r="E24" i="5"/>
  <c r="B25" i="5"/>
  <c r="C25" i="5"/>
  <c r="D25" i="5"/>
  <c r="E25" i="5"/>
  <c r="B26" i="5"/>
  <c r="C26" i="5"/>
  <c r="D26" i="5"/>
  <c r="E26" i="5"/>
  <c r="B27" i="5"/>
  <c r="C27" i="5"/>
  <c r="D27" i="5"/>
  <c r="E27" i="5"/>
  <c r="B28" i="5"/>
  <c r="C28" i="5"/>
  <c r="D28" i="5"/>
  <c r="E28" i="5"/>
  <c r="B29" i="5"/>
  <c r="C29" i="5"/>
  <c r="D29" i="5"/>
  <c r="E29" i="5"/>
  <c r="B30" i="5"/>
  <c r="C30" i="5"/>
  <c r="D30" i="5"/>
  <c r="E30" i="5"/>
  <c r="B31" i="5"/>
  <c r="C31" i="5"/>
  <c r="D31" i="5"/>
  <c r="E31" i="5"/>
  <c r="B32" i="5"/>
  <c r="C32" i="5"/>
  <c r="D32" i="5"/>
  <c r="E32" i="5"/>
  <c r="B33" i="5"/>
  <c r="C33" i="5"/>
  <c r="D33" i="5"/>
  <c r="E33" i="5"/>
  <c r="B34" i="5"/>
  <c r="C34" i="5"/>
  <c r="D34" i="5"/>
  <c r="E34" i="5"/>
  <c r="B35" i="5"/>
  <c r="C35" i="5"/>
  <c r="D35" i="5"/>
  <c r="E35" i="5"/>
  <c r="B36" i="5"/>
  <c r="C36" i="5"/>
  <c r="D36" i="5"/>
  <c r="E36" i="5"/>
  <c r="B37" i="5"/>
  <c r="C37" i="5"/>
  <c r="D37" i="5"/>
  <c r="E37" i="5"/>
  <c r="B38" i="5"/>
  <c r="C38" i="5"/>
  <c r="D38" i="5"/>
  <c r="E38" i="5"/>
  <c r="B39" i="5"/>
  <c r="C39" i="5"/>
  <c r="D39" i="5"/>
  <c r="E39" i="5"/>
  <c r="B40" i="5"/>
  <c r="C40" i="5"/>
  <c r="D40" i="5"/>
  <c r="E40" i="5"/>
  <c r="B41" i="5"/>
  <c r="C41" i="5"/>
  <c r="D41" i="5"/>
  <c r="E41" i="5"/>
  <c r="B42" i="5"/>
  <c r="C42" i="5"/>
  <c r="D42" i="5"/>
  <c r="E42" i="5"/>
  <c r="B43" i="5"/>
  <c r="C43" i="5"/>
  <c r="D43" i="5"/>
  <c r="E43" i="5"/>
  <c r="B44" i="5"/>
  <c r="C44" i="5"/>
  <c r="D44" i="5"/>
  <c r="E44" i="5"/>
  <c r="B45" i="5"/>
  <c r="C45" i="5"/>
  <c r="D45" i="5"/>
  <c r="E45" i="5"/>
  <c r="B46" i="5"/>
  <c r="C46" i="5"/>
  <c r="D46" i="5"/>
  <c r="E46" i="5"/>
  <c r="B47" i="5"/>
  <c r="C47" i="5"/>
  <c r="D47" i="5"/>
  <c r="E47" i="5"/>
  <c r="B48" i="5"/>
  <c r="C48" i="5"/>
  <c r="D48" i="5"/>
  <c r="E48" i="5"/>
  <c r="B49" i="5"/>
  <c r="C49" i="5"/>
  <c r="D49" i="5"/>
  <c r="E49" i="5"/>
  <c r="B50" i="5"/>
  <c r="C50" i="5"/>
  <c r="D50" i="5"/>
  <c r="E50" i="5"/>
  <c r="A1" i="3"/>
  <c r="J6" i="3"/>
  <c r="K6" i="3"/>
  <c r="L6" i="3"/>
  <c r="N6" i="3"/>
  <c r="O6" i="3"/>
  <c r="P6" i="3"/>
  <c r="Q6" i="3"/>
  <c r="R6" i="3"/>
  <c r="S6" i="3"/>
  <c r="T6" i="3"/>
  <c r="U6" i="3"/>
  <c r="W6" i="3"/>
  <c r="X6" i="3"/>
  <c r="Y6" i="3"/>
  <c r="Z6" i="3"/>
  <c r="AA6" i="3"/>
  <c r="AB6" i="3"/>
  <c r="AC6" i="3"/>
  <c r="I7" i="3"/>
  <c r="L7" i="3"/>
  <c r="M7" i="3"/>
  <c r="V8" i="3"/>
  <c r="I9" i="3"/>
  <c r="L9" i="3"/>
  <c r="V9" i="3"/>
  <c r="I10" i="3"/>
  <c r="L10" i="3"/>
  <c r="M10" i="3"/>
  <c r="V10" i="3"/>
  <c r="I11" i="3"/>
  <c r="L11" i="3"/>
  <c r="M11" i="3"/>
  <c r="V11" i="3"/>
  <c r="I12" i="3"/>
  <c r="L12" i="3"/>
  <c r="M12" i="3"/>
  <c r="V12" i="3"/>
  <c r="I13" i="3"/>
  <c r="L13" i="3"/>
  <c r="M13" i="3"/>
  <c r="V13" i="3"/>
  <c r="I14" i="3"/>
  <c r="L14" i="3"/>
  <c r="M14" i="3"/>
  <c r="V14" i="3"/>
  <c r="I15" i="3"/>
  <c r="L15" i="3"/>
  <c r="M15" i="3"/>
  <c r="V15" i="3"/>
  <c r="I16" i="3"/>
  <c r="L16" i="3"/>
  <c r="M16" i="3"/>
  <c r="V16" i="3"/>
  <c r="I17" i="3"/>
  <c r="L17" i="3"/>
  <c r="M17" i="3"/>
  <c r="V17" i="3"/>
  <c r="I18" i="3"/>
  <c r="L18" i="3"/>
  <c r="M18" i="3"/>
  <c r="V18" i="3"/>
  <c r="I19" i="3"/>
  <c r="L19" i="3"/>
  <c r="M19" i="3"/>
  <c r="V19" i="3"/>
  <c r="I20" i="3"/>
  <c r="L20" i="3"/>
  <c r="M20" i="3"/>
  <c r="V20" i="3"/>
  <c r="I21" i="3"/>
  <c r="L21" i="3"/>
  <c r="M21" i="3"/>
  <c r="V21" i="3"/>
  <c r="I22" i="3"/>
  <c r="L22" i="3"/>
  <c r="M22" i="3"/>
  <c r="V22" i="3"/>
  <c r="I23" i="3"/>
  <c r="L23" i="3"/>
  <c r="M23" i="3"/>
  <c r="V23" i="3"/>
  <c r="I24" i="3"/>
  <c r="L24" i="3"/>
  <c r="M24" i="3"/>
  <c r="V24" i="3"/>
  <c r="I25" i="3"/>
  <c r="L25" i="3"/>
  <c r="M25" i="3"/>
  <c r="V25" i="3"/>
  <c r="I26" i="3"/>
  <c r="L26" i="3"/>
  <c r="M26" i="3"/>
  <c r="V26" i="3"/>
  <c r="I27" i="3"/>
  <c r="L27" i="3"/>
  <c r="M27" i="3"/>
  <c r="V27" i="3"/>
  <c r="I28" i="3"/>
  <c r="L28" i="3"/>
  <c r="M28" i="3"/>
  <c r="V28" i="3"/>
  <c r="I29" i="3"/>
  <c r="L29" i="3"/>
  <c r="M29" i="3"/>
  <c r="V29" i="3"/>
  <c r="I30" i="3"/>
  <c r="L30" i="3"/>
  <c r="M30" i="3"/>
  <c r="V30" i="3"/>
  <c r="I31" i="3"/>
  <c r="L31" i="3"/>
  <c r="M31" i="3"/>
  <c r="V31" i="3"/>
  <c r="I32" i="3"/>
  <c r="L32" i="3"/>
  <c r="M32" i="3"/>
  <c r="V32" i="3"/>
  <c r="I33" i="3"/>
  <c r="L33" i="3"/>
  <c r="M33" i="3"/>
  <c r="V33" i="3"/>
  <c r="I34" i="3"/>
  <c r="L34" i="3"/>
  <c r="M34" i="3"/>
  <c r="V34" i="3"/>
  <c r="I35" i="3"/>
  <c r="L35" i="3"/>
  <c r="M35" i="3"/>
  <c r="V35" i="3"/>
  <c r="I36" i="3"/>
  <c r="L36" i="3"/>
  <c r="M36" i="3"/>
  <c r="V36" i="3"/>
  <c r="I37" i="3"/>
  <c r="L37" i="3"/>
  <c r="M37" i="3"/>
  <c r="V37" i="3"/>
  <c r="I38" i="3"/>
  <c r="L38" i="3"/>
  <c r="M38" i="3"/>
  <c r="V38" i="3"/>
  <c r="I39" i="3"/>
  <c r="L39" i="3"/>
  <c r="M39" i="3"/>
  <c r="V39" i="3"/>
  <c r="I40" i="3"/>
  <c r="L40" i="3"/>
  <c r="M40" i="3"/>
  <c r="V40" i="3"/>
  <c r="I41" i="3"/>
  <c r="L41" i="3"/>
  <c r="M41" i="3"/>
  <c r="V41" i="3"/>
  <c r="I42" i="3"/>
  <c r="L42" i="3"/>
  <c r="M42" i="3"/>
  <c r="V42" i="3"/>
  <c r="I43" i="3"/>
  <c r="L43" i="3"/>
  <c r="M43" i="3"/>
  <c r="V43" i="3"/>
  <c r="I44" i="3"/>
  <c r="L44" i="3"/>
  <c r="M44" i="3"/>
  <c r="V44" i="3"/>
  <c r="I45" i="3"/>
  <c r="L45" i="3"/>
  <c r="M45" i="3"/>
  <c r="V45" i="3"/>
  <c r="I46" i="3"/>
  <c r="L46" i="3"/>
  <c r="M46" i="3"/>
  <c r="V46" i="3"/>
  <c r="I47" i="3"/>
  <c r="L47" i="3"/>
  <c r="M47" i="3"/>
  <c r="V47" i="3"/>
  <c r="I48" i="3"/>
  <c r="L48" i="3"/>
  <c r="M48" i="3"/>
  <c r="V48" i="3"/>
  <c r="I49" i="3"/>
  <c r="L49" i="3"/>
  <c r="M49" i="3"/>
  <c r="V49" i="3"/>
  <c r="I50" i="3"/>
  <c r="L50" i="3"/>
  <c r="M50" i="3"/>
  <c r="V50" i="3"/>
  <c r="I51" i="3"/>
  <c r="L51" i="3"/>
  <c r="M51" i="3"/>
  <c r="V51" i="3"/>
  <c r="I52" i="3"/>
  <c r="L52" i="3"/>
  <c r="M52" i="3"/>
  <c r="V52" i="3"/>
  <c r="I53" i="3"/>
  <c r="L53" i="3"/>
  <c r="M53" i="3"/>
  <c r="V53" i="3"/>
  <c r="I54" i="3"/>
  <c r="L54" i="3"/>
  <c r="M54" i="3"/>
  <c r="V54" i="3"/>
  <c r="I55" i="3"/>
  <c r="L55" i="3"/>
  <c r="M55" i="3"/>
  <c r="V55" i="3"/>
  <c r="I56" i="3"/>
  <c r="L56" i="3"/>
  <c r="M56" i="3"/>
  <c r="V56" i="3"/>
  <c r="I57" i="3"/>
  <c r="L57" i="3"/>
  <c r="M57" i="3"/>
  <c r="V57" i="3"/>
  <c r="I58" i="3"/>
  <c r="L58" i="3"/>
  <c r="M58" i="3"/>
  <c r="V58" i="3"/>
  <c r="I59" i="3"/>
  <c r="L59" i="3"/>
  <c r="M59" i="3"/>
  <c r="V59" i="3"/>
  <c r="I60" i="3"/>
  <c r="L60" i="3"/>
  <c r="M60" i="3"/>
  <c r="V60" i="3"/>
  <c r="I61" i="3"/>
  <c r="L61" i="3"/>
  <c r="M61" i="3"/>
  <c r="V61" i="3"/>
  <c r="I62" i="3"/>
  <c r="L62" i="3"/>
  <c r="M62" i="3"/>
  <c r="V62" i="3"/>
  <c r="I63" i="3"/>
  <c r="L63" i="3"/>
  <c r="M63" i="3"/>
  <c r="V63" i="3"/>
  <c r="I64" i="3"/>
  <c r="L64" i="3"/>
  <c r="M64" i="3"/>
  <c r="V64" i="3"/>
  <c r="I65" i="3"/>
  <c r="L65" i="3"/>
  <c r="M65" i="3"/>
  <c r="V65" i="3"/>
  <c r="I66" i="3"/>
  <c r="L66" i="3"/>
  <c r="M66" i="3"/>
  <c r="V66" i="3"/>
  <c r="I67" i="3"/>
  <c r="L67" i="3"/>
  <c r="M67" i="3"/>
  <c r="V67" i="3"/>
  <c r="I68" i="3"/>
  <c r="L68" i="3"/>
  <c r="M68" i="3"/>
  <c r="V68" i="3"/>
  <c r="I69" i="3"/>
  <c r="L69" i="3"/>
  <c r="M69" i="3"/>
  <c r="V69" i="3"/>
  <c r="I70" i="3"/>
  <c r="L70" i="3"/>
  <c r="M70" i="3"/>
  <c r="V70" i="3"/>
  <c r="I71" i="3"/>
  <c r="L71" i="3"/>
  <c r="M71" i="3"/>
  <c r="V71" i="3"/>
  <c r="I72" i="3"/>
  <c r="L72" i="3"/>
  <c r="M72" i="3"/>
  <c r="V72" i="3"/>
  <c r="I73" i="3"/>
  <c r="L73" i="3"/>
  <c r="M73" i="3"/>
  <c r="V73" i="3"/>
  <c r="I74" i="3"/>
  <c r="L74" i="3"/>
  <c r="M74" i="3"/>
  <c r="V74" i="3"/>
  <c r="I75" i="3"/>
  <c r="L75" i="3"/>
  <c r="M75" i="3"/>
  <c r="V75" i="3"/>
  <c r="I76" i="3"/>
  <c r="L76" i="3"/>
  <c r="M76" i="3"/>
  <c r="V76" i="3"/>
  <c r="I77" i="3"/>
  <c r="L77" i="3"/>
  <c r="M77" i="3"/>
  <c r="V77" i="3"/>
  <c r="I78" i="3"/>
  <c r="L78" i="3"/>
  <c r="M78" i="3"/>
  <c r="V78" i="3"/>
  <c r="I79" i="3"/>
  <c r="L79" i="3"/>
  <c r="M79" i="3"/>
  <c r="V79" i="3"/>
  <c r="I80" i="3"/>
  <c r="L80" i="3"/>
  <c r="M80" i="3"/>
  <c r="V80" i="3"/>
  <c r="I81" i="3"/>
  <c r="L81" i="3"/>
  <c r="M81" i="3"/>
  <c r="V81" i="3"/>
  <c r="I82" i="3"/>
  <c r="L82" i="3"/>
  <c r="M82" i="3"/>
  <c r="V82" i="3"/>
  <c r="I83" i="3"/>
  <c r="L83" i="3"/>
  <c r="M83" i="3"/>
  <c r="V83" i="3"/>
  <c r="I84" i="3"/>
  <c r="L84" i="3"/>
  <c r="M84" i="3"/>
  <c r="V84" i="3"/>
  <c r="I85" i="3"/>
  <c r="L85" i="3"/>
  <c r="M85" i="3"/>
  <c r="V85" i="3"/>
  <c r="I86" i="3"/>
  <c r="L86" i="3"/>
  <c r="M86" i="3"/>
  <c r="V86" i="3"/>
  <c r="I87" i="3"/>
  <c r="L87" i="3"/>
  <c r="M87" i="3"/>
  <c r="V87" i="3"/>
  <c r="I88" i="3"/>
  <c r="L88" i="3"/>
  <c r="M88" i="3"/>
  <c r="V88" i="3"/>
  <c r="I89" i="3"/>
  <c r="L89" i="3"/>
  <c r="M89" i="3"/>
  <c r="V89" i="3"/>
  <c r="I90" i="3"/>
  <c r="L90" i="3"/>
  <c r="M90" i="3"/>
  <c r="V90" i="3"/>
  <c r="I91" i="3"/>
  <c r="L91" i="3"/>
  <c r="M91" i="3"/>
  <c r="V91" i="3"/>
  <c r="I92" i="3"/>
  <c r="L92" i="3"/>
  <c r="M92" i="3"/>
  <c r="V92" i="3"/>
  <c r="I93" i="3"/>
  <c r="L93" i="3"/>
  <c r="M93" i="3"/>
  <c r="V93" i="3"/>
  <c r="I94" i="3"/>
  <c r="L94" i="3"/>
  <c r="M94" i="3"/>
  <c r="V94" i="3"/>
  <c r="I95" i="3"/>
  <c r="L95" i="3"/>
  <c r="M95" i="3"/>
  <c r="V95" i="3"/>
  <c r="I96" i="3"/>
  <c r="L96" i="3"/>
  <c r="M96" i="3"/>
  <c r="V96" i="3"/>
  <c r="I97" i="3"/>
  <c r="L97" i="3"/>
  <c r="M97" i="3"/>
  <c r="V97" i="3"/>
  <c r="I98" i="3"/>
  <c r="L98" i="3"/>
  <c r="M98" i="3"/>
  <c r="V98" i="3"/>
  <c r="I99" i="3"/>
  <c r="L99" i="3"/>
  <c r="M99" i="3"/>
  <c r="V99" i="3"/>
  <c r="I100" i="3"/>
  <c r="L100" i="3"/>
  <c r="M100" i="3"/>
  <c r="V100" i="3"/>
  <c r="I101" i="3"/>
  <c r="L101" i="3"/>
  <c r="M101" i="3"/>
  <c r="V101" i="3"/>
  <c r="I102" i="3"/>
  <c r="L102" i="3"/>
  <c r="M102" i="3"/>
  <c r="V102" i="3"/>
  <c r="I103" i="3"/>
  <c r="L103" i="3"/>
  <c r="M103" i="3"/>
  <c r="V103" i="3"/>
  <c r="I104" i="3"/>
  <c r="L104" i="3"/>
  <c r="M104" i="3"/>
  <c r="V104" i="3"/>
  <c r="I105" i="3"/>
  <c r="L105" i="3"/>
  <c r="M105" i="3"/>
  <c r="V105" i="3"/>
  <c r="I106" i="3"/>
  <c r="L106" i="3"/>
  <c r="M106" i="3"/>
  <c r="V106" i="3"/>
  <c r="I107" i="3"/>
  <c r="L107" i="3"/>
  <c r="M107" i="3"/>
  <c r="V107" i="3"/>
  <c r="I108" i="3"/>
  <c r="L108" i="3"/>
  <c r="M108" i="3"/>
  <c r="V108" i="3"/>
  <c r="I109" i="3"/>
  <c r="L109" i="3"/>
  <c r="M109" i="3"/>
  <c r="V109" i="3"/>
  <c r="I110" i="3"/>
  <c r="L110" i="3"/>
  <c r="M110" i="3"/>
  <c r="V110" i="3"/>
  <c r="I111" i="3"/>
  <c r="L111" i="3"/>
  <c r="M111" i="3"/>
  <c r="V111" i="3"/>
  <c r="I112" i="3"/>
  <c r="L112" i="3"/>
  <c r="M112" i="3"/>
  <c r="V112" i="3"/>
  <c r="I113" i="3"/>
  <c r="L113" i="3"/>
  <c r="M113" i="3"/>
  <c r="V113" i="3"/>
  <c r="I114" i="3"/>
  <c r="L114" i="3"/>
  <c r="M114" i="3"/>
  <c r="V114" i="3"/>
  <c r="I115" i="3"/>
  <c r="L115" i="3"/>
  <c r="M115" i="3"/>
  <c r="V115" i="3"/>
  <c r="I116" i="3"/>
  <c r="L116" i="3"/>
  <c r="M116" i="3"/>
  <c r="V116" i="3"/>
  <c r="I117" i="3"/>
  <c r="L117" i="3"/>
  <c r="M117" i="3"/>
  <c r="V117" i="3"/>
  <c r="I118" i="3"/>
  <c r="L118" i="3"/>
  <c r="M118" i="3"/>
  <c r="V118" i="3"/>
  <c r="I119" i="3"/>
  <c r="L119" i="3"/>
  <c r="M119" i="3"/>
  <c r="V119" i="3"/>
  <c r="I120" i="3"/>
  <c r="L120" i="3"/>
  <c r="M120" i="3"/>
  <c r="V120" i="3"/>
  <c r="I121" i="3"/>
  <c r="L121" i="3"/>
  <c r="M121" i="3"/>
  <c r="V121" i="3"/>
  <c r="I122" i="3"/>
  <c r="L122" i="3"/>
  <c r="M122" i="3"/>
  <c r="V122" i="3"/>
  <c r="I123" i="3"/>
  <c r="L123" i="3"/>
  <c r="M123" i="3"/>
  <c r="V123" i="3"/>
  <c r="I124" i="3"/>
  <c r="L124" i="3"/>
  <c r="M124" i="3"/>
  <c r="V124" i="3"/>
  <c r="I125" i="3"/>
  <c r="L125" i="3"/>
  <c r="M125" i="3"/>
  <c r="V125" i="3"/>
  <c r="I126" i="3"/>
  <c r="L126" i="3"/>
  <c r="M126" i="3"/>
  <c r="V126" i="3"/>
  <c r="I127" i="3"/>
  <c r="L127" i="3"/>
  <c r="M127" i="3"/>
  <c r="V127" i="3"/>
  <c r="I128" i="3"/>
  <c r="L128" i="3"/>
  <c r="M128" i="3"/>
  <c r="V128" i="3"/>
  <c r="I129" i="3"/>
  <c r="L129" i="3"/>
  <c r="M129" i="3"/>
  <c r="V129" i="3"/>
  <c r="I130" i="3"/>
  <c r="L130" i="3"/>
  <c r="M130" i="3"/>
  <c r="V130" i="3"/>
  <c r="I131" i="3"/>
  <c r="L131" i="3"/>
  <c r="M131" i="3"/>
  <c r="V131" i="3"/>
  <c r="I132" i="3"/>
  <c r="L132" i="3"/>
  <c r="M132" i="3"/>
  <c r="V132" i="3"/>
  <c r="I133" i="3"/>
  <c r="L133" i="3"/>
  <c r="M133" i="3"/>
  <c r="V133" i="3"/>
  <c r="I134" i="3"/>
  <c r="L134" i="3"/>
  <c r="M134" i="3"/>
  <c r="V134" i="3"/>
  <c r="I135" i="3"/>
  <c r="L135" i="3"/>
  <c r="M135" i="3"/>
  <c r="V135" i="3"/>
  <c r="I136" i="3"/>
  <c r="L136" i="3"/>
  <c r="M136" i="3"/>
  <c r="V136" i="3"/>
  <c r="I137" i="3"/>
  <c r="L137" i="3"/>
  <c r="M137" i="3"/>
  <c r="V137" i="3"/>
  <c r="I138" i="3"/>
  <c r="L138" i="3"/>
  <c r="M138" i="3"/>
  <c r="V138" i="3"/>
  <c r="I139" i="3"/>
  <c r="L139" i="3"/>
  <c r="M139" i="3"/>
  <c r="V139" i="3"/>
  <c r="I140" i="3"/>
  <c r="L140" i="3"/>
  <c r="M140" i="3"/>
  <c r="V140" i="3"/>
  <c r="I141" i="3"/>
  <c r="L141" i="3"/>
  <c r="M141" i="3"/>
  <c r="V141" i="3"/>
  <c r="I142" i="3"/>
  <c r="L142" i="3"/>
  <c r="M142" i="3"/>
  <c r="V142" i="3"/>
  <c r="I143" i="3"/>
  <c r="L143" i="3"/>
  <c r="M143" i="3"/>
  <c r="V143" i="3"/>
  <c r="I144" i="3"/>
  <c r="L144" i="3"/>
  <c r="M144" i="3"/>
  <c r="V144" i="3"/>
  <c r="I145" i="3"/>
  <c r="L145" i="3"/>
  <c r="M145" i="3"/>
  <c r="V145" i="3"/>
  <c r="I146" i="3"/>
  <c r="L146" i="3"/>
  <c r="M146" i="3"/>
  <c r="V146" i="3"/>
  <c r="I147" i="3"/>
  <c r="L147" i="3"/>
  <c r="M147" i="3"/>
  <c r="V147" i="3"/>
  <c r="I148" i="3"/>
  <c r="L148" i="3"/>
  <c r="M148" i="3"/>
  <c r="V148" i="3"/>
  <c r="I149" i="3"/>
  <c r="L149" i="3"/>
  <c r="M149" i="3"/>
  <c r="V149" i="3"/>
  <c r="I150" i="3"/>
  <c r="L150" i="3"/>
  <c r="M150" i="3"/>
  <c r="V150" i="3"/>
  <c r="I151" i="3"/>
  <c r="L151" i="3"/>
  <c r="M151" i="3"/>
  <c r="V151" i="3"/>
  <c r="I152" i="3"/>
  <c r="L152" i="3"/>
  <c r="M152" i="3"/>
  <c r="V152" i="3"/>
  <c r="I153" i="3"/>
  <c r="L153" i="3"/>
  <c r="M153" i="3"/>
  <c r="V153" i="3"/>
  <c r="I154" i="3"/>
  <c r="L154" i="3"/>
  <c r="M154" i="3"/>
  <c r="V154" i="3"/>
  <c r="I155" i="3"/>
  <c r="L155" i="3"/>
  <c r="M155" i="3"/>
  <c r="V155" i="3"/>
  <c r="I156" i="3"/>
  <c r="L156" i="3"/>
  <c r="M156" i="3"/>
  <c r="V156" i="3"/>
  <c r="I157" i="3"/>
  <c r="L157" i="3"/>
  <c r="M157" i="3"/>
  <c r="V157" i="3"/>
  <c r="I158" i="3"/>
  <c r="L158" i="3"/>
  <c r="M158" i="3"/>
  <c r="V158" i="3"/>
  <c r="I159" i="3"/>
  <c r="L159" i="3"/>
  <c r="M159" i="3"/>
  <c r="V159" i="3"/>
  <c r="I160" i="3"/>
  <c r="L160" i="3"/>
  <c r="M160" i="3"/>
  <c r="V160" i="3"/>
  <c r="I161" i="3"/>
  <c r="L161" i="3"/>
  <c r="M161" i="3"/>
  <c r="V161" i="3"/>
  <c r="I162" i="3"/>
  <c r="L162" i="3"/>
  <c r="M162" i="3"/>
  <c r="V162" i="3"/>
  <c r="I163" i="3"/>
  <c r="L163" i="3"/>
  <c r="M163" i="3"/>
  <c r="V163" i="3"/>
  <c r="I164" i="3"/>
  <c r="L164" i="3"/>
  <c r="M164" i="3"/>
  <c r="V164" i="3"/>
  <c r="I165" i="3"/>
  <c r="L165" i="3"/>
  <c r="M165" i="3"/>
  <c r="V165" i="3"/>
  <c r="I166" i="3"/>
  <c r="L166" i="3"/>
  <c r="M166" i="3"/>
  <c r="V166" i="3"/>
  <c r="I167" i="3"/>
  <c r="L167" i="3"/>
  <c r="M167" i="3"/>
  <c r="V167" i="3"/>
  <c r="I168" i="3"/>
  <c r="L168" i="3"/>
  <c r="M168" i="3"/>
  <c r="V168" i="3"/>
  <c r="I169" i="3"/>
  <c r="L169" i="3"/>
  <c r="M169" i="3"/>
  <c r="V169" i="3"/>
  <c r="I170" i="3"/>
  <c r="L170" i="3"/>
  <c r="M170" i="3"/>
  <c r="V170" i="3"/>
  <c r="I171" i="3"/>
  <c r="L171" i="3"/>
  <c r="M171" i="3"/>
  <c r="V171" i="3"/>
  <c r="I172" i="3"/>
  <c r="L172" i="3"/>
  <c r="M172" i="3"/>
  <c r="V172" i="3"/>
  <c r="I173" i="3"/>
  <c r="L173" i="3"/>
  <c r="M173" i="3"/>
  <c r="V173" i="3"/>
  <c r="I174" i="3"/>
  <c r="L174" i="3"/>
  <c r="M174" i="3"/>
  <c r="V174" i="3"/>
  <c r="I175" i="3"/>
  <c r="L175" i="3"/>
  <c r="M175" i="3"/>
  <c r="V175" i="3"/>
  <c r="I176" i="3"/>
  <c r="L176" i="3"/>
  <c r="M176" i="3"/>
  <c r="V176" i="3"/>
  <c r="I177" i="3"/>
  <c r="L177" i="3"/>
  <c r="M177" i="3"/>
  <c r="V177" i="3"/>
  <c r="I178" i="3"/>
  <c r="L178" i="3"/>
  <c r="M178" i="3"/>
  <c r="V178" i="3"/>
  <c r="I179" i="3"/>
  <c r="L179" i="3"/>
  <c r="M179" i="3"/>
  <c r="V179" i="3"/>
  <c r="I180" i="3"/>
  <c r="L180" i="3"/>
  <c r="M180" i="3"/>
  <c r="V180" i="3"/>
  <c r="I181" i="3"/>
  <c r="L181" i="3"/>
  <c r="M181" i="3"/>
  <c r="V181" i="3"/>
  <c r="I182" i="3"/>
  <c r="L182" i="3"/>
  <c r="M182" i="3"/>
  <c r="V182" i="3"/>
  <c r="I183" i="3"/>
  <c r="L183" i="3"/>
  <c r="M183" i="3"/>
  <c r="V183" i="3"/>
  <c r="I184" i="3"/>
  <c r="L184" i="3"/>
  <c r="M184" i="3"/>
  <c r="V184" i="3"/>
  <c r="I185" i="3"/>
  <c r="L185" i="3"/>
  <c r="M185" i="3"/>
  <c r="V185" i="3"/>
  <c r="I186" i="3"/>
  <c r="L186" i="3"/>
  <c r="M186" i="3"/>
  <c r="V186" i="3"/>
  <c r="I187" i="3"/>
  <c r="L187" i="3"/>
  <c r="M187" i="3"/>
  <c r="V187" i="3"/>
  <c r="I188" i="3"/>
  <c r="L188" i="3"/>
  <c r="M188" i="3"/>
  <c r="V188" i="3"/>
  <c r="I189" i="3"/>
  <c r="L189" i="3"/>
  <c r="M189" i="3"/>
  <c r="V189" i="3"/>
  <c r="I190" i="3"/>
  <c r="L190" i="3"/>
  <c r="M190" i="3"/>
  <c r="V190" i="3"/>
  <c r="I191" i="3"/>
  <c r="L191" i="3"/>
  <c r="M191" i="3"/>
  <c r="V191" i="3"/>
  <c r="I192" i="3"/>
  <c r="L192" i="3"/>
  <c r="M192" i="3"/>
  <c r="V192" i="3"/>
  <c r="I193" i="3"/>
  <c r="L193" i="3"/>
  <c r="M193" i="3"/>
  <c r="V193" i="3"/>
  <c r="I194" i="3"/>
  <c r="L194" i="3"/>
  <c r="M194" i="3"/>
  <c r="V194" i="3"/>
  <c r="I195" i="3"/>
  <c r="L195" i="3"/>
  <c r="M195" i="3"/>
  <c r="V195" i="3"/>
  <c r="I196" i="3"/>
  <c r="L196" i="3"/>
  <c r="M196" i="3"/>
  <c r="V196" i="3"/>
  <c r="I197" i="3"/>
  <c r="L197" i="3"/>
  <c r="M197" i="3"/>
  <c r="V197" i="3"/>
  <c r="I198" i="3"/>
  <c r="L198" i="3"/>
  <c r="M198" i="3"/>
  <c r="V198" i="3"/>
  <c r="I199" i="3"/>
  <c r="L199" i="3"/>
  <c r="M199" i="3"/>
  <c r="V199" i="3"/>
  <c r="I200" i="3"/>
  <c r="L200" i="3"/>
  <c r="M200" i="3"/>
  <c r="V200" i="3"/>
  <c r="I201" i="3"/>
  <c r="L201" i="3"/>
  <c r="M201" i="3"/>
  <c r="V201" i="3"/>
  <c r="I202" i="3"/>
  <c r="L202" i="3"/>
  <c r="M202" i="3"/>
  <c r="V202" i="3"/>
  <c r="I203" i="3"/>
  <c r="L203" i="3"/>
  <c r="M203" i="3"/>
  <c r="V203" i="3"/>
  <c r="I204" i="3"/>
  <c r="L204" i="3"/>
  <c r="M204" i="3"/>
  <c r="V204" i="3"/>
  <c r="I205" i="3"/>
  <c r="L205" i="3"/>
  <c r="M205" i="3"/>
  <c r="V205" i="3"/>
  <c r="I206" i="3"/>
  <c r="L206" i="3"/>
  <c r="M206" i="3"/>
  <c r="V206" i="3"/>
  <c r="I207" i="3"/>
  <c r="L207" i="3"/>
  <c r="M207" i="3"/>
  <c r="V207" i="3"/>
  <c r="I208" i="3"/>
  <c r="L208" i="3"/>
  <c r="M208" i="3"/>
  <c r="V208" i="3"/>
  <c r="I209" i="3"/>
  <c r="L209" i="3"/>
  <c r="M209" i="3"/>
  <c r="V209" i="3"/>
  <c r="I210" i="3"/>
  <c r="L210" i="3"/>
  <c r="M210" i="3"/>
  <c r="V210" i="3"/>
  <c r="I211" i="3"/>
  <c r="L211" i="3"/>
  <c r="M211" i="3"/>
  <c r="V211" i="3"/>
  <c r="I212" i="3"/>
  <c r="L212" i="3"/>
  <c r="M212" i="3"/>
  <c r="V212" i="3"/>
  <c r="I213" i="3"/>
  <c r="L213" i="3"/>
  <c r="M213" i="3"/>
  <c r="V213" i="3"/>
  <c r="I214" i="3"/>
  <c r="L214" i="3"/>
  <c r="M214" i="3"/>
  <c r="V214" i="3"/>
  <c r="I215" i="3"/>
  <c r="L215" i="3"/>
  <c r="M215" i="3"/>
  <c r="V215" i="3"/>
  <c r="I216" i="3"/>
  <c r="L216" i="3"/>
  <c r="M216" i="3"/>
  <c r="V216" i="3"/>
  <c r="I217" i="3"/>
  <c r="L217" i="3"/>
  <c r="M217" i="3"/>
  <c r="V217" i="3"/>
  <c r="I218" i="3"/>
  <c r="L218" i="3"/>
  <c r="M218" i="3"/>
  <c r="V218" i="3"/>
  <c r="I219" i="3"/>
  <c r="L219" i="3"/>
  <c r="M219" i="3"/>
  <c r="V219" i="3"/>
  <c r="I220" i="3"/>
  <c r="L220" i="3"/>
  <c r="M220" i="3"/>
  <c r="V220" i="3"/>
  <c r="I221" i="3"/>
  <c r="L221" i="3"/>
  <c r="M221" i="3"/>
  <c r="V221" i="3"/>
  <c r="I222" i="3"/>
  <c r="L222" i="3"/>
  <c r="M222" i="3"/>
  <c r="V222" i="3"/>
  <c r="I223" i="3"/>
  <c r="L223" i="3"/>
  <c r="M223" i="3"/>
  <c r="V223" i="3"/>
  <c r="I224" i="3"/>
  <c r="L224" i="3"/>
  <c r="M224" i="3"/>
  <c r="V224" i="3"/>
  <c r="I225" i="3"/>
  <c r="L225" i="3"/>
  <c r="M225" i="3"/>
  <c r="V225" i="3"/>
  <c r="I226" i="3"/>
  <c r="L226" i="3"/>
  <c r="M226" i="3"/>
  <c r="V226" i="3"/>
  <c r="I227" i="3"/>
  <c r="L227" i="3"/>
  <c r="M227" i="3"/>
  <c r="V227" i="3"/>
  <c r="I228" i="3"/>
  <c r="L228" i="3"/>
  <c r="M228" i="3"/>
  <c r="V228" i="3"/>
  <c r="I229" i="3"/>
  <c r="L229" i="3"/>
  <c r="M229" i="3"/>
  <c r="V229" i="3"/>
  <c r="I230" i="3"/>
  <c r="L230" i="3"/>
  <c r="M230" i="3"/>
  <c r="V230" i="3"/>
  <c r="I231" i="3"/>
  <c r="L231" i="3"/>
  <c r="M231" i="3"/>
  <c r="V231" i="3"/>
  <c r="I232" i="3"/>
  <c r="L232" i="3"/>
  <c r="M232" i="3"/>
  <c r="V232" i="3"/>
  <c r="I233" i="3"/>
  <c r="L233" i="3"/>
  <c r="M233" i="3"/>
  <c r="V233" i="3"/>
  <c r="I234" i="3"/>
  <c r="L234" i="3"/>
  <c r="M234" i="3"/>
  <c r="V234" i="3"/>
  <c r="I235" i="3"/>
  <c r="L235" i="3"/>
  <c r="M235" i="3"/>
  <c r="V235" i="3"/>
  <c r="I236" i="3"/>
  <c r="L236" i="3"/>
  <c r="M236" i="3"/>
  <c r="V236" i="3"/>
  <c r="I237" i="3"/>
  <c r="L237" i="3"/>
  <c r="M237" i="3"/>
  <c r="V237" i="3"/>
  <c r="I238" i="3"/>
  <c r="L238" i="3"/>
  <c r="M238" i="3"/>
  <c r="V238" i="3"/>
  <c r="I239" i="3"/>
  <c r="L239" i="3"/>
  <c r="M239" i="3"/>
  <c r="V239" i="3"/>
  <c r="I240" i="3"/>
  <c r="L240" i="3"/>
  <c r="M240" i="3"/>
  <c r="V240" i="3"/>
  <c r="I241" i="3"/>
  <c r="L241" i="3"/>
  <c r="M241" i="3"/>
  <c r="V241" i="3"/>
  <c r="I242" i="3"/>
  <c r="L242" i="3"/>
  <c r="M242" i="3"/>
  <c r="V242" i="3"/>
  <c r="I243" i="3"/>
  <c r="L243" i="3"/>
  <c r="M243" i="3"/>
  <c r="V243" i="3"/>
  <c r="I244" i="3"/>
  <c r="L244" i="3"/>
  <c r="M244" i="3"/>
  <c r="V244" i="3"/>
  <c r="I245" i="3"/>
  <c r="L245" i="3"/>
  <c r="M245" i="3"/>
  <c r="V245" i="3"/>
  <c r="I246" i="3"/>
  <c r="L246" i="3"/>
  <c r="M246" i="3"/>
  <c r="V246" i="3"/>
  <c r="I247" i="3"/>
  <c r="L247" i="3"/>
  <c r="M247" i="3"/>
  <c r="V247" i="3"/>
  <c r="I248" i="3"/>
  <c r="L248" i="3"/>
  <c r="M248" i="3"/>
  <c r="V248" i="3"/>
  <c r="I249" i="3"/>
  <c r="L249" i="3"/>
  <c r="M249" i="3"/>
  <c r="V249" i="3"/>
  <c r="I250" i="3"/>
  <c r="L250" i="3"/>
  <c r="M250" i="3"/>
  <c r="V250" i="3"/>
  <c r="I251" i="3"/>
  <c r="L251" i="3"/>
  <c r="M251" i="3"/>
  <c r="V251" i="3"/>
  <c r="I252" i="3"/>
  <c r="L252" i="3"/>
  <c r="M252" i="3"/>
  <c r="V252" i="3"/>
  <c r="I253" i="3"/>
  <c r="L253" i="3"/>
  <c r="M253" i="3"/>
  <c r="V253" i="3"/>
  <c r="I254" i="3"/>
  <c r="L254" i="3"/>
  <c r="M254" i="3"/>
  <c r="V254" i="3"/>
  <c r="I255" i="3"/>
  <c r="L255" i="3"/>
  <c r="M255" i="3"/>
  <c r="V255" i="3"/>
  <c r="I256" i="3"/>
  <c r="L256" i="3"/>
  <c r="M256" i="3"/>
  <c r="V256" i="3"/>
  <c r="I257" i="3"/>
  <c r="L257" i="3"/>
  <c r="M257" i="3"/>
  <c r="V257" i="3"/>
  <c r="I258" i="3"/>
  <c r="L258" i="3"/>
  <c r="M258" i="3"/>
  <c r="V258" i="3"/>
  <c r="I259" i="3"/>
  <c r="L259" i="3"/>
  <c r="M259" i="3"/>
  <c r="V259" i="3"/>
  <c r="I260" i="3"/>
  <c r="L260" i="3"/>
  <c r="M260" i="3"/>
  <c r="V260" i="3"/>
  <c r="I261" i="3"/>
  <c r="L261" i="3"/>
  <c r="M261" i="3"/>
  <c r="V261" i="3"/>
  <c r="I262" i="3"/>
  <c r="L262" i="3"/>
  <c r="M262" i="3"/>
  <c r="V262" i="3"/>
  <c r="I263" i="3"/>
  <c r="L263" i="3"/>
  <c r="M263" i="3"/>
  <c r="V263" i="3"/>
  <c r="I264" i="3"/>
  <c r="L264" i="3"/>
  <c r="M264" i="3"/>
  <c r="V264" i="3"/>
  <c r="I265" i="3"/>
  <c r="L265" i="3"/>
  <c r="M265" i="3"/>
  <c r="V265" i="3"/>
  <c r="I266" i="3"/>
  <c r="L266" i="3"/>
  <c r="M266" i="3"/>
  <c r="V266" i="3"/>
  <c r="I267" i="3"/>
  <c r="L267" i="3"/>
  <c r="M267" i="3"/>
  <c r="V267" i="3"/>
  <c r="I268" i="3"/>
  <c r="L268" i="3"/>
  <c r="M268" i="3"/>
  <c r="V268" i="3"/>
  <c r="I269" i="3"/>
  <c r="L269" i="3"/>
  <c r="M269" i="3"/>
  <c r="V269" i="3"/>
  <c r="I270" i="3"/>
  <c r="L270" i="3"/>
  <c r="M270" i="3"/>
  <c r="V270" i="3"/>
  <c r="I271" i="3"/>
  <c r="L271" i="3"/>
  <c r="M271" i="3"/>
  <c r="V271" i="3"/>
  <c r="I272" i="3"/>
  <c r="L272" i="3"/>
  <c r="M272" i="3"/>
  <c r="V272" i="3"/>
  <c r="I273" i="3"/>
  <c r="L273" i="3"/>
  <c r="M273" i="3"/>
  <c r="V273" i="3"/>
  <c r="I274" i="3"/>
  <c r="L274" i="3"/>
  <c r="M274" i="3"/>
  <c r="V274" i="3"/>
  <c r="I275" i="3"/>
  <c r="L275" i="3"/>
  <c r="M275" i="3"/>
  <c r="V275" i="3"/>
  <c r="I276" i="3"/>
  <c r="L276" i="3"/>
  <c r="M276" i="3"/>
  <c r="V276" i="3"/>
  <c r="I277" i="3"/>
  <c r="L277" i="3"/>
  <c r="M277" i="3"/>
  <c r="V277" i="3"/>
  <c r="I278" i="3"/>
  <c r="L278" i="3"/>
  <c r="M278" i="3"/>
  <c r="V278" i="3"/>
  <c r="I279" i="3"/>
  <c r="L279" i="3"/>
  <c r="M279" i="3"/>
  <c r="V279" i="3"/>
  <c r="I280" i="3"/>
  <c r="L280" i="3"/>
  <c r="M280" i="3"/>
  <c r="V280" i="3"/>
  <c r="I281" i="3"/>
  <c r="L281" i="3"/>
  <c r="M281" i="3"/>
  <c r="V281" i="3"/>
  <c r="I282" i="3"/>
  <c r="L282" i="3"/>
  <c r="M282" i="3"/>
  <c r="V282" i="3"/>
  <c r="I283" i="3"/>
  <c r="L283" i="3"/>
  <c r="M283" i="3"/>
  <c r="V283" i="3"/>
  <c r="I284" i="3"/>
  <c r="L284" i="3"/>
  <c r="M284" i="3"/>
  <c r="V284" i="3"/>
  <c r="I285" i="3"/>
  <c r="L285" i="3"/>
  <c r="M285" i="3"/>
  <c r="V285" i="3"/>
  <c r="I286" i="3"/>
  <c r="L286" i="3"/>
  <c r="M286" i="3"/>
  <c r="V286" i="3"/>
  <c r="I287" i="3"/>
  <c r="L287" i="3"/>
  <c r="M287" i="3"/>
  <c r="V287" i="3"/>
  <c r="I288" i="3"/>
  <c r="L288" i="3"/>
  <c r="M288" i="3"/>
  <c r="V288" i="3"/>
  <c r="I289" i="3"/>
  <c r="L289" i="3"/>
  <c r="M289" i="3"/>
  <c r="V289" i="3"/>
  <c r="I290" i="3"/>
  <c r="L290" i="3"/>
  <c r="M290" i="3"/>
  <c r="V290" i="3"/>
  <c r="I291" i="3"/>
  <c r="L291" i="3"/>
  <c r="M291" i="3"/>
  <c r="V291" i="3"/>
  <c r="I292" i="3"/>
  <c r="L292" i="3"/>
  <c r="M292" i="3"/>
  <c r="V292" i="3"/>
  <c r="I293" i="3"/>
  <c r="L293" i="3"/>
  <c r="M293" i="3"/>
  <c r="V293" i="3"/>
  <c r="I294" i="3"/>
  <c r="L294" i="3"/>
  <c r="M294" i="3"/>
  <c r="V294" i="3"/>
  <c r="I295" i="3"/>
  <c r="L295" i="3"/>
  <c r="M295" i="3"/>
  <c r="V295" i="3"/>
  <c r="I296" i="3"/>
  <c r="L296" i="3"/>
  <c r="M296" i="3"/>
  <c r="V296" i="3"/>
  <c r="I297" i="3"/>
  <c r="L297" i="3"/>
  <c r="M297" i="3"/>
  <c r="V297" i="3"/>
  <c r="I298" i="3"/>
  <c r="L298" i="3"/>
  <c r="M298" i="3"/>
  <c r="V298" i="3"/>
  <c r="I299" i="3"/>
  <c r="L299" i="3"/>
  <c r="M299" i="3"/>
  <c r="V299" i="3"/>
  <c r="I300" i="3"/>
  <c r="L300" i="3"/>
  <c r="M300" i="3"/>
  <c r="V300" i="3"/>
  <c r="I301" i="3"/>
  <c r="L301" i="3"/>
  <c r="M301" i="3"/>
  <c r="V301" i="3"/>
  <c r="I302" i="3"/>
  <c r="L302" i="3"/>
  <c r="M302" i="3"/>
  <c r="V302" i="3"/>
  <c r="I303" i="3"/>
  <c r="L303" i="3"/>
  <c r="M303" i="3"/>
  <c r="V303" i="3"/>
  <c r="I304" i="3"/>
  <c r="L304" i="3"/>
  <c r="M304" i="3"/>
  <c r="V304" i="3"/>
  <c r="I305" i="3"/>
  <c r="L305" i="3"/>
  <c r="M305" i="3"/>
  <c r="V305" i="3"/>
  <c r="I306" i="3"/>
  <c r="L306" i="3"/>
  <c r="M306" i="3"/>
  <c r="V306" i="3"/>
  <c r="I307" i="3"/>
  <c r="L307" i="3"/>
  <c r="M307" i="3"/>
  <c r="V307" i="3"/>
  <c r="I308" i="3"/>
  <c r="L308" i="3"/>
  <c r="M308" i="3"/>
  <c r="V308" i="3"/>
  <c r="I309" i="3"/>
  <c r="L309" i="3"/>
  <c r="M309" i="3"/>
  <c r="V309" i="3"/>
  <c r="I310" i="3"/>
  <c r="L310" i="3"/>
  <c r="M310" i="3"/>
  <c r="V310" i="3"/>
  <c r="I311" i="3"/>
  <c r="L311" i="3"/>
  <c r="M311" i="3"/>
  <c r="V311" i="3"/>
  <c r="I312" i="3"/>
  <c r="L312" i="3"/>
  <c r="M312" i="3"/>
  <c r="V312" i="3"/>
  <c r="I313" i="3"/>
  <c r="L313" i="3"/>
  <c r="M313" i="3"/>
  <c r="V313" i="3"/>
  <c r="I314" i="3"/>
  <c r="L314" i="3"/>
  <c r="M314" i="3"/>
  <c r="V314" i="3"/>
  <c r="I315" i="3"/>
  <c r="L315" i="3"/>
  <c r="M315" i="3"/>
  <c r="V315" i="3"/>
  <c r="E316" i="3"/>
  <c r="E6" i="3" s="1"/>
  <c r="F316" i="3"/>
  <c r="F6" i="3" s="1"/>
  <c r="G316" i="3"/>
  <c r="G6" i="3" s="1"/>
  <c r="H316" i="3"/>
  <c r="J316" i="3"/>
  <c r="K316" i="3"/>
  <c r="L316" i="3"/>
  <c r="N316" i="3"/>
  <c r="O316" i="3"/>
  <c r="P316" i="3"/>
  <c r="Q316" i="3"/>
  <c r="R316" i="3"/>
  <c r="S316" i="3"/>
  <c r="T316" i="3"/>
  <c r="U316" i="3"/>
  <c r="W316" i="3"/>
  <c r="X316" i="3"/>
  <c r="Y316" i="3"/>
  <c r="Z316" i="3"/>
  <c r="AA316" i="3"/>
  <c r="AB316" i="3"/>
  <c r="AC316" i="3"/>
  <c r="A9" i="21"/>
  <c r="C9" i="21"/>
  <c r="D9" i="21"/>
  <c r="B9" i="21" s="1"/>
  <c r="E9" i="21"/>
  <c r="F9" i="21"/>
  <c r="A10" i="21"/>
  <c r="A18" i="5" s="1"/>
  <c r="C10" i="21"/>
  <c r="D10" i="21"/>
  <c r="B10" i="21" s="1"/>
  <c r="E10" i="21"/>
  <c r="F10" i="21"/>
  <c r="A11" i="21"/>
  <c r="B11" i="21"/>
  <c r="C11" i="21"/>
  <c r="D11" i="21"/>
  <c r="E11" i="21"/>
  <c r="F11" i="21"/>
  <c r="A12" i="21"/>
  <c r="B12" i="21"/>
  <c r="C12" i="21"/>
  <c r="D12" i="21"/>
  <c r="E12" i="21"/>
  <c r="F12" i="21"/>
  <c r="A13" i="21"/>
  <c r="B13" i="21"/>
  <c r="C13" i="21"/>
  <c r="D13" i="21"/>
  <c r="E13" i="21"/>
  <c r="F13" i="21"/>
  <c r="A14" i="21"/>
  <c r="B14" i="21"/>
  <c r="C14" i="21"/>
  <c r="D14" i="21"/>
  <c r="E14" i="21"/>
  <c r="F14" i="21"/>
  <c r="A15" i="21"/>
  <c r="B15" i="21"/>
  <c r="C15" i="21"/>
  <c r="D15" i="21"/>
  <c r="E15" i="21"/>
  <c r="F15" i="21"/>
  <c r="A16" i="21"/>
  <c r="B16" i="21"/>
  <c r="C16" i="21"/>
  <c r="D16" i="21"/>
  <c r="E16" i="21"/>
  <c r="F16" i="21"/>
  <c r="A17" i="21"/>
  <c r="B17" i="21"/>
  <c r="C17" i="21"/>
  <c r="D17" i="21"/>
  <c r="E17" i="21"/>
  <c r="F17" i="21"/>
  <c r="A18" i="21"/>
  <c r="B18" i="21"/>
  <c r="C18" i="21"/>
  <c r="D18" i="21"/>
  <c r="E18" i="21"/>
  <c r="F18" i="21"/>
  <c r="A19" i="21"/>
  <c r="B19" i="21"/>
  <c r="C19" i="21"/>
  <c r="D19" i="21"/>
  <c r="E19" i="21"/>
  <c r="F19" i="21"/>
  <c r="A20" i="21"/>
  <c r="B20" i="21"/>
  <c r="C20" i="21"/>
  <c r="D20" i="21"/>
  <c r="E20" i="21"/>
  <c r="F20" i="21"/>
  <c r="A21" i="21"/>
  <c r="B21" i="21"/>
  <c r="C21" i="21"/>
  <c r="D21" i="21"/>
  <c r="E21" i="21"/>
  <c r="F21" i="21"/>
  <c r="A22" i="21"/>
  <c r="B22" i="21"/>
  <c r="C22" i="21"/>
  <c r="D22" i="21"/>
  <c r="E22" i="21"/>
  <c r="F22" i="21"/>
  <c r="A23" i="21"/>
  <c r="B23" i="21"/>
  <c r="C23" i="21"/>
  <c r="D23" i="21"/>
  <c r="E23" i="21"/>
  <c r="F23" i="21"/>
  <c r="A24" i="21"/>
  <c r="B24" i="21"/>
  <c r="C24" i="21"/>
  <c r="D24" i="21"/>
  <c r="E24" i="21"/>
  <c r="F24" i="21"/>
  <c r="A25" i="21"/>
  <c r="B25" i="21"/>
  <c r="C25" i="21"/>
  <c r="D25" i="21"/>
  <c r="E25" i="21"/>
  <c r="F25" i="21"/>
  <c r="A26" i="21"/>
  <c r="B26" i="21"/>
  <c r="C26" i="21"/>
  <c r="D26" i="21"/>
  <c r="E26" i="21"/>
  <c r="F26" i="21"/>
  <c r="A27" i="21"/>
  <c r="B27" i="21"/>
  <c r="C27" i="21"/>
  <c r="D27" i="21"/>
  <c r="E27" i="21"/>
  <c r="F27" i="21"/>
  <c r="A28" i="21"/>
  <c r="B28" i="21"/>
  <c r="C28" i="21"/>
  <c r="D28" i="21"/>
  <c r="E28" i="21"/>
  <c r="F28" i="21"/>
  <c r="A29" i="21"/>
  <c r="B29" i="21"/>
  <c r="C29" i="21"/>
  <c r="D29" i="21"/>
  <c r="E29" i="21"/>
  <c r="F29" i="21"/>
  <c r="A30" i="21"/>
  <c r="B30" i="21"/>
  <c r="C30" i="21"/>
  <c r="D30" i="21"/>
  <c r="E30" i="21"/>
  <c r="F30" i="21"/>
  <c r="A31" i="21"/>
  <c r="B31" i="21"/>
  <c r="C31" i="21"/>
  <c r="D31" i="21"/>
  <c r="E31" i="21"/>
  <c r="F31" i="21"/>
  <c r="A32" i="21"/>
  <c r="B32" i="21"/>
  <c r="C32" i="21"/>
  <c r="D32" i="21"/>
  <c r="E32" i="21"/>
  <c r="F32" i="21"/>
  <c r="A33" i="21"/>
  <c r="B33" i="21"/>
  <c r="C33" i="21"/>
  <c r="D33" i="21"/>
  <c r="E33" i="21"/>
  <c r="F33" i="21"/>
  <c r="A34" i="21"/>
  <c r="B34" i="21"/>
  <c r="C34" i="21"/>
  <c r="D34" i="21"/>
  <c r="E34" i="21"/>
  <c r="F34" i="21"/>
  <c r="A35" i="21"/>
  <c r="B35" i="21"/>
  <c r="C35" i="21"/>
  <c r="D35" i="21"/>
  <c r="E35" i="21"/>
  <c r="F35" i="21"/>
  <c r="A36" i="21"/>
  <c r="B36" i="21"/>
  <c r="C36" i="21"/>
  <c r="D36" i="21"/>
  <c r="E36" i="21"/>
  <c r="F36" i="21"/>
  <c r="A37" i="21"/>
  <c r="B37" i="21"/>
  <c r="C37" i="21"/>
  <c r="D37" i="21"/>
  <c r="E37" i="21"/>
  <c r="F37" i="21"/>
  <c r="A38" i="21"/>
  <c r="B38" i="21"/>
  <c r="C38" i="21"/>
  <c r="D38" i="21"/>
  <c r="E38" i="21"/>
  <c r="F38" i="21"/>
  <c r="A39" i="21"/>
  <c r="B39" i="21"/>
  <c r="C39" i="21"/>
  <c r="D39" i="21"/>
  <c r="E39" i="21"/>
  <c r="F39" i="21"/>
  <c r="A40" i="21"/>
  <c r="B40" i="21"/>
  <c r="C40" i="21"/>
  <c r="D40" i="21"/>
  <c r="E40" i="21"/>
  <c r="F40" i="21"/>
  <c r="A41" i="21"/>
  <c r="B41" i="21"/>
  <c r="C41" i="21"/>
  <c r="D41" i="21"/>
  <c r="E41" i="21"/>
  <c r="F41" i="21"/>
  <c r="A42" i="21"/>
  <c r="B42" i="21"/>
  <c r="C42" i="21"/>
  <c r="D42" i="21"/>
  <c r="E42" i="21"/>
  <c r="F42" i="21"/>
  <c r="A43" i="21"/>
  <c r="B43" i="21"/>
  <c r="C43" i="21"/>
  <c r="D43" i="21"/>
  <c r="E43" i="21"/>
  <c r="F43" i="21"/>
  <c r="A44" i="21"/>
  <c r="B44" i="21"/>
  <c r="C44" i="21"/>
  <c r="D44" i="21"/>
  <c r="E44" i="21"/>
  <c r="F44" i="21"/>
  <c r="A45" i="21"/>
  <c r="B45" i="21"/>
  <c r="C45" i="21"/>
  <c r="D45" i="21"/>
  <c r="E45" i="21"/>
  <c r="F45" i="21"/>
  <c r="A46" i="21"/>
  <c r="B46" i="21"/>
  <c r="C46" i="21"/>
  <c r="D46" i="21"/>
  <c r="E46" i="21"/>
  <c r="F46" i="21"/>
  <c r="A47" i="21"/>
  <c r="B47" i="21"/>
  <c r="C47" i="21"/>
  <c r="D47" i="21"/>
  <c r="E47" i="21"/>
  <c r="F47" i="21"/>
  <c r="A48" i="21"/>
  <c r="B48" i="21"/>
  <c r="C48" i="21"/>
  <c r="D48" i="21"/>
  <c r="E48" i="21"/>
  <c r="F48" i="21"/>
  <c r="A49" i="21"/>
  <c r="B49" i="21"/>
  <c r="C49" i="21"/>
  <c r="D49" i="21"/>
  <c r="E49" i="21"/>
  <c r="F49" i="21"/>
  <c r="A50" i="21"/>
  <c r="B50" i="21"/>
  <c r="C50" i="21"/>
  <c r="D50" i="21"/>
  <c r="E50" i="21"/>
  <c r="F50" i="21"/>
  <c r="A51" i="21"/>
  <c r="B51" i="21"/>
  <c r="C51" i="21"/>
  <c r="D51" i="21"/>
  <c r="E51" i="21"/>
  <c r="F51" i="21"/>
  <c r="A52" i="21"/>
  <c r="B52" i="21"/>
  <c r="C52" i="21"/>
  <c r="D52" i="21"/>
  <c r="E52" i="21"/>
  <c r="F52" i="21"/>
  <c r="A53" i="21"/>
  <c r="B53" i="21"/>
  <c r="C53" i="21"/>
  <c r="D53" i="21"/>
  <c r="E53" i="21"/>
  <c r="F53" i="21"/>
  <c r="A54" i="21"/>
  <c r="B54" i="21"/>
  <c r="C54" i="21"/>
  <c r="D54" i="21"/>
  <c r="E54" i="21"/>
  <c r="F54" i="21"/>
  <c r="A55" i="21"/>
  <c r="B55" i="21"/>
  <c r="C55" i="21"/>
  <c r="D55" i="21"/>
  <c r="E55" i="21"/>
  <c r="F55" i="21"/>
  <c r="A56" i="21"/>
  <c r="B56" i="21"/>
  <c r="C56" i="21"/>
  <c r="D56" i="21"/>
  <c r="E56" i="21"/>
  <c r="F56" i="21"/>
  <c r="A57" i="21"/>
  <c r="B57" i="21"/>
  <c r="C57" i="21"/>
  <c r="D57" i="21"/>
  <c r="E57" i="21"/>
  <c r="F57" i="21"/>
  <c r="A58" i="21"/>
  <c r="B58" i="21"/>
  <c r="C58" i="21"/>
  <c r="D58" i="21"/>
  <c r="E58" i="21"/>
  <c r="F58" i="21"/>
  <c r="A59" i="21"/>
  <c r="B59" i="21"/>
  <c r="C59" i="21"/>
  <c r="D59" i="21"/>
  <c r="E59" i="21"/>
  <c r="F59" i="21"/>
  <c r="A60" i="21"/>
  <c r="B60" i="21"/>
  <c r="C60" i="21"/>
  <c r="D60" i="21"/>
  <c r="E60" i="21"/>
  <c r="F60" i="21"/>
  <c r="A61" i="21"/>
  <c r="B61" i="21"/>
  <c r="C61" i="21"/>
  <c r="D61" i="21"/>
  <c r="E61" i="21"/>
  <c r="F61" i="21"/>
  <c r="A62" i="21"/>
  <c r="B62" i="21"/>
  <c r="C62" i="21"/>
  <c r="D62" i="21"/>
  <c r="E62" i="21"/>
  <c r="F62" i="21"/>
  <c r="A63" i="21"/>
  <c r="B63" i="21"/>
  <c r="C63" i="21"/>
  <c r="D63" i="21"/>
  <c r="E63" i="21"/>
  <c r="F63" i="21"/>
  <c r="A64" i="21"/>
  <c r="B64" i="21"/>
  <c r="C64" i="21"/>
  <c r="D64" i="21"/>
  <c r="E64" i="21"/>
  <c r="F64" i="21"/>
  <c r="A65" i="21"/>
  <c r="B65" i="21"/>
  <c r="C65" i="21"/>
  <c r="D65" i="21"/>
  <c r="E65" i="21"/>
  <c r="F65" i="21"/>
  <c r="A66" i="21"/>
  <c r="B66" i="21"/>
  <c r="C66" i="21"/>
  <c r="D66" i="21"/>
  <c r="E66" i="21"/>
  <c r="F66" i="21"/>
  <c r="A67" i="21"/>
  <c r="B67" i="21"/>
  <c r="C67" i="21"/>
  <c r="D67" i="21"/>
  <c r="E67" i="21"/>
  <c r="F67" i="21"/>
  <c r="A68" i="21"/>
  <c r="B68" i="21"/>
  <c r="C68" i="21"/>
  <c r="D68" i="21"/>
  <c r="E68" i="21"/>
  <c r="F68" i="21"/>
  <c r="A69" i="21"/>
  <c r="B69" i="21"/>
  <c r="C69" i="21"/>
  <c r="D69" i="21"/>
  <c r="E69" i="21"/>
  <c r="F69" i="21"/>
  <c r="A70" i="21"/>
  <c r="B70" i="21"/>
  <c r="C70" i="21"/>
  <c r="D70" i="21"/>
  <c r="E70" i="21"/>
  <c r="F70" i="21"/>
  <c r="A71" i="21"/>
  <c r="B71" i="21"/>
  <c r="C71" i="21"/>
  <c r="D71" i="21"/>
  <c r="E71" i="21"/>
  <c r="F71" i="21"/>
  <c r="A72" i="21"/>
  <c r="B72" i="21"/>
  <c r="C72" i="21"/>
  <c r="D72" i="21"/>
  <c r="E72" i="21"/>
  <c r="F72" i="21"/>
  <c r="A73" i="21"/>
  <c r="B73" i="21"/>
  <c r="C73" i="21"/>
  <c r="D73" i="21"/>
  <c r="E73" i="21"/>
  <c r="F73" i="21"/>
  <c r="A74" i="21"/>
  <c r="B74" i="21"/>
  <c r="C74" i="21"/>
  <c r="D74" i="21"/>
  <c r="E74" i="21"/>
  <c r="F74" i="21"/>
  <c r="A75" i="21"/>
  <c r="B75" i="21"/>
  <c r="C75" i="21"/>
  <c r="D75" i="21"/>
  <c r="E75" i="21"/>
  <c r="F75" i="21"/>
  <c r="A76" i="21"/>
  <c r="B76" i="21"/>
  <c r="C76" i="21"/>
  <c r="D76" i="21"/>
  <c r="E76" i="21"/>
  <c r="F76" i="21"/>
  <c r="A77" i="21"/>
  <c r="B77" i="21"/>
  <c r="C77" i="21"/>
  <c r="D77" i="21"/>
  <c r="E77" i="21"/>
  <c r="F77" i="21"/>
  <c r="A78" i="21"/>
  <c r="B78" i="21"/>
  <c r="C78" i="21"/>
  <c r="D78" i="21"/>
  <c r="E78" i="21"/>
  <c r="F78" i="21"/>
  <c r="A79" i="21"/>
  <c r="B79" i="21"/>
  <c r="C79" i="21"/>
  <c r="D79" i="21"/>
  <c r="E79" i="21"/>
  <c r="F79" i="21"/>
  <c r="A80" i="21"/>
  <c r="B80" i="21"/>
  <c r="C80" i="21"/>
  <c r="D80" i="21"/>
  <c r="E80" i="21"/>
  <c r="F80" i="21"/>
  <c r="A81" i="21"/>
  <c r="B81" i="21"/>
  <c r="C81" i="21"/>
  <c r="D81" i="21"/>
  <c r="E81" i="21"/>
  <c r="F81" i="21"/>
  <c r="A82" i="21"/>
  <c r="B82" i="21"/>
  <c r="C82" i="21"/>
  <c r="D82" i="21"/>
  <c r="E82" i="21"/>
  <c r="F82" i="21"/>
  <c r="A83" i="21"/>
  <c r="B83" i="21"/>
  <c r="C83" i="21"/>
  <c r="D83" i="21"/>
  <c r="E83" i="21"/>
  <c r="F83" i="21"/>
  <c r="A84" i="21"/>
  <c r="B84" i="21"/>
  <c r="C84" i="21"/>
  <c r="D84" i="21"/>
  <c r="E84" i="21"/>
  <c r="F84" i="21"/>
  <c r="A85" i="21"/>
  <c r="B85" i="21"/>
  <c r="C85" i="21"/>
  <c r="D85" i="21"/>
  <c r="E85" i="21"/>
  <c r="F85" i="21"/>
  <c r="A86" i="21"/>
  <c r="B86" i="21"/>
  <c r="C86" i="21"/>
  <c r="D86" i="21"/>
  <c r="E86" i="21"/>
  <c r="F86" i="21"/>
  <c r="A87" i="21"/>
  <c r="B87" i="21"/>
  <c r="C87" i="21"/>
  <c r="D87" i="21"/>
  <c r="E87" i="21"/>
  <c r="F87" i="21"/>
  <c r="A88" i="21"/>
  <c r="B88" i="21"/>
  <c r="C88" i="21"/>
  <c r="D88" i="21"/>
  <c r="E88" i="21"/>
  <c r="F88" i="21"/>
  <c r="A89" i="21"/>
  <c r="B89" i="21"/>
  <c r="C89" i="21"/>
  <c r="D89" i="21"/>
  <c r="E89" i="21"/>
  <c r="F89" i="21"/>
  <c r="A90" i="21"/>
  <c r="B90" i="21"/>
  <c r="C90" i="21"/>
  <c r="D90" i="21"/>
  <c r="E90" i="21"/>
  <c r="F90" i="21"/>
  <c r="A91" i="21"/>
  <c r="B91" i="21"/>
  <c r="C91" i="21"/>
  <c r="D91" i="21"/>
  <c r="E91" i="21"/>
  <c r="F91" i="21"/>
  <c r="A92" i="21"/>
  <c r="B92" i="21"/>
  <c r="C92" i="21"/>
  <c r="D92" i="21"/>
  <c r="E92" i="21"/>
  <c r="F92" i="21"/>
  <c r="A93" i="21"/>
  <c r="B93" i="21"/>
  <c r="C93" i="21"/>
  <c r="D93" i="21"/>
  <c r="E93" i="21"/>
  <c r="F93" i="21"/>
  <c r="A94" i="21"/>
  <c r="B94" i="21"/>
  <c r="C94" i="21"/>
  <c r="D94" i="21"/>
  <c r="E94" i="21"/>
  <c r="F94" i="21"/>
  <c r="A95" i="21"/>
  <c r="B95" i="21"/>
  <c r="C95" i="21"/>
  <c r="D95" i="21"/>
  <c r="E95" i="21"/>
  <c r="F95" i="21"/>
  <c r="A96" i="21"/>
  <c r="B96" i="21"/>
  <c r="C96" i="21"/>
  <c r="D96" i="21"/>
  <c r="E96" i="21"/>
  <c r="F96" i="21"/>
  <c r="A97" i="21"/>
  <c r="B97" i="21"/>
  <c r="C97" i="21"/>
  <c r="D97" i="21"/>
  <c r="E97" i="21"/>
  <c r="F97" i="21"/>
  <c r="A98" i="21"/>
  <c r="B98" i="21"/>
  <c r="C98" i="21"/>
  <c r="D98" i="21"/>
  <c r="E98" i="21"/>
  <c r="F98" i="21"/>
  <c r="A99" i="21"/>
  <c r="B99" i="21"/>
  <c r="C99" i="21"/>
  <c r="D99" i="21"/>
  <c r="E99" i="21"/>
  <c r="F99" i="21"/>
  <c r="A100" i="21"/>
  <c r="B100" i="21"/>
  <c r="C100" i="21"/>
  <c r="D100" i="21"/>
  <c r="E100" i="21"/>
  <c r="F100" i="21"/>
  <c r="A101" i="21"/>
  <c r="B101" i="21"/>
  <c r="C101" i="21"/>
  <c r="D101" i="21"/>
  <c r="E101" i="21"/>
  <c r="F101" i="21"/>
  <c r="A102" i="21"/>
  <c r="B102" i="21"/>
  <c r="C102" i="21"/>
  <c r="D102" i="21"/>
  <c r="E102" i="21"/>
  <c r="F102" i="21"/>
  <c r="A103" i="21"/>
  <c r="B103" i="21"/>
  <c r="C103" i="21"/>
  <c r="D103" i="21"/>
  <c r="E103" i="21"/>
  <c r="F103" i="21"/>
  <c r="A104" i="21"/>
  <c r="B104" i="21"/>
  <c r="C104" i="21"/>
  <c r="D104" i="21"/>
  <c r="E104" i="21"/>
  <c r="F104" i="21"/>
  <c r="A105" i="21"/>
  <c r="B105" i="21"/>
  <c r="C105" i="21"/>
  <c r="D105" i="21"/>
  <c r="E105" i="21"/>
  <c r="F105" i="21"/>
  <c r="A106" i="21"/>
  <c r="B106" i="21"/>
  <c r="C106" i="21"/>
  <c r="D106" i="21"/>
  <c r="E106" i="21"/>
  <c r="F106" i="21"/>
  <c r="A107" i="21"/>
  <c r="B107" i="21"/>
  <c r="C107" i="21"/>
  <c r="D107" i="21"/>
  <c r="E107" i="21"/>
  <c r="F107" i="21"/>
  <c r="A108" i="21"/>
  <c r="B108" i="21"/>
  <c r="C108" i="21"/>
  <c r="D108" i="21"/>
  <c r="E108" i="21"/>
  <c r="F108" i="21"/>
  <c r="A109" i="21"/>
  <c r="B109" i="21"/>
  <c r="C109" i="21"/>
  <c r="D109" i="21"/>
  <c r="E109" i="21"/>
  <c r="F109" i="21"/>
  <c r="A110" i="21"/>
  <c r="B110" i="21"/>
  <c r="C110" i="21"/>
  <c r="D110" i="21"/>
  <c r="E110" i="21"/>
  <c r="F110" i="21"/>
  <c r="A111" i="21"/>
  <c r="B111" i="21"/>
  <c r="C111" i="21"/>
  <c r="D111" i="21"/>
  <c r="E111" i="21"/>
  <c r="F111" i="21"/>
  <c r="A112" i="21"/>
  <c r="B112" i="21"/>
  <c r="C112" i="21"/>
  <c r="D112" i="21"/>
  <c r="E112" i="21"/>
  <c r="F112" i="21"/>
  <c r="A113" i="21"/>
  <c r="B113" i="21"/>
  <c r="C113" i="21"/>
  <c r="D113" i="21"/>
  <c r="E113" i="21"/>
  <c r="F113" i="21"/>
  <c r="A114" i="21"/>
  <c r="B114" i="21"/>
  <c r="C114" i="21"/>
  <c r="D114" i="21"/>
  <c r="E114" i="21"/>
  <c r="F114" i="21"/>
  <c r="A115" i="21"/>
  <c r="B115" i="21"/>
  <c r="C115" i="21"/>
  <c r="D115" i="21"/>
  <c r="E115" i="21"/>
  <c r="F115" i="21"/>
  <c r="A116" i="21"/>
  <c r="B116" i="21"/>
  <c r="C116" i="21"/>
  <c r="D116" i="21"/>
  <c r="E116" i="21"/>
  <c r="F116" i="21"/>
  <c r="A117" i="21"/>
  <c r="B117" i="21"/>
  <c r="C117" i="21"/>
  <c r="D117" i="21"/>
  <c r="E117" i="21"/>
  <c r="F117" i="21"/>
  <c r="A118" i="21"/>
  <c r="B118" i="21"/>
  <c r="C118" i="21"/>
  <c r="D118" i="21"/>
  <c r="E118" i="21"/>
  <c r="F118" i="21"/>
  <c r="A119" i="21"/>
  <c r="B119" i="21"/>
  <c r="C119" i="21"/>
  <c r="D119" i="21"/>
  <c r="E119" i="21"/>
  <c r="F119" i="21"/>
  <c r="A120" i="21"/>
  <c r="B120" i="21"/>
  <c r="C120" i="21"/>
  <c r="D120" i="21"/>
  <c r="E120" i="21"/>
  <c r="F120" i="21"/>
  <c r="A121" i="21"/>
  <c r="B121" i="21"/>
  <c r="C121" i="21"/>
  <c r="D121" i="21"/>
  <c r="E121" i="21"/>
  <c r="F121" i="21"/>
  <c r="A122" i="21"/>
  <c r="B122" i="21"/>
  <c r="C122" i="21"/>
  <c r="D122" i="21"/>
  <c r="E122" i="21"/>
  <c r="F122" i="21"/>
  <c r="A123" i="21"/>
  <c r="B123" i="21"/>
  <c r="C123" i="21"/>
  <c r="D123" i="21"/>
  <c r="E123" i="21"/>
  <c r="F123" i="21"/>
  <c r="A124" i="21"/>
  <c r="B124" i="21"/>
  <c r="C124" i="21"/>
  <c r="D124" i="21"/>
  <c r="E124" i="21"/>
  <c r="F124" i="21"/>
  <c r="A125" i="21"/>
  <c r="B125" i="21"/>
  <c r="C125" i="21"/>
  <c r="D125" i="21"/>
  <c r="E125" i="21"/>
  <c r="F125" i="21"/>
  <c r="A126" i="21"/>
  <c r="B126" i="21"/>
  <c r="C126" i="21"/>
  <c r="D126" i="21"/>
  <c r="E126" i="21"/>
  <c r="F126" i="21"/>
  <c r="A127" i="21"/>
  <c r="B127" i="21"/>
  <c r="C127" i="21"/>
  <c r="D127" i="21"/>
  <c r="E127" i="21"/>
  <c r="F127" i="21"/>
  <c r="A128" i="21"/>
  <c r="B128" i="21"/>
  <c r="C128" i="21"/>
  <c r="D128" i="21"/>
  <c r="E128" i="21"/>
  <c r="F128" i="21"/>
  <c r="A129" i="21"/>
  <c r="B129" i="21"/>
  <c r="C129" i="21"/>
  <c r="D129" i="21"/>
  <c r="E129" i="21"/>
  <c r="F129" i="21"/>
  <c r="A130" i="21"/>
  <c r="B130" i="21"/>
  <c r="C130" i="21"/>
  <c r="D130" i="21"/>
  <c r="E130" i="21"/>
  <c r="F130" i="21"/>
  <c r="A131" i="21"/>
  <c r="B131" i="21"/>
  <c r="C131" i="21"/>
  <c r="D131" i="21"/>
  <c r="E131" i="21"/>
  <c r="F131" i="21"/>
  <c r="A132" i="21"/>
  <c r="B132" i="21"/>
  <c r="C132" i="21"/>
  <c r="D132" i="21"/>
  <c r="E132" i="21"/>
  <c r="F132" i="21"/>
  <c r="A133" i="21"/>
  <c r="B133" i="21"/>
  <c r="C133" i="21"/>
  <c r="D133" i="21"/>
  <c r="E133" i="21"/>
  <c r="F133" i="21"/>
  <c r="A134" i="21"/>
  <c r="B134" i="21"/>
  <c r="C134" i="21"/>
  <c r="D134" i="21"/>
  <c r="E134" i="21"/>
  <c r="F134" i="21"/>
  <c r="A135" i="21"/>
  <c r="B135" i="21"/>
  <c r="C135" i="21"/>
  <c r="D135" i="21"/>
  <c r="E135" i="21"/>
  <c r="F135" i="21"/>
  <c r="A136" i="21"/>
  <c r="B136" i="21"/>
  <c r="C136" i="21"/>
  <c r="D136" i="21"/>
  <c r="E136" i="21"/>
  <c r="F136" i="21"/>
  <c r="A137" i="21"/>
  <c r="B137" i="21"/>
  <c r="C137" i="21"/>
  <c r="D137" i="21"/>
  <c r="E137" i="21"/>
  <c r="F137" i="21"/>
  <c r="A138" i="21"/>
  <c r="B138" i="21"/>
  <c r="C138" i="21"/>
  <c r="D138" i="21"/>
  <c r="E138" i="21"/>
  <c r="F138" i="21"/>
  <c r="A139" i="21"/>
  <c r="B139" i="21"/>
  <c r="C139" i="21"/>
  <c r="D139" i="21"/>
  <c r="E139" i="21"/>
  <c r="F139" i="21"/>
  <c r="A140" i="21"/>
  <c r="B140" i="21"/>
  <c r="C140" i="21"/>
  <c r="D140" i="21"/>
  <c r="E140" i="21"/>
  <c r="F140" i="21"/>
  <c r="A141" i="21"/>
  <c r="B141" i="21"/>
  <c r="C141" i="21"/>
  <c r="D141" i="21"/>
  <c r="E141" i="21"/>
  <c r="F141" i="21"/>
  <c r="A142" i="21"/>
  <c r="B142" i="21"/>
  <c r="C142" i="21"/>
  <c r="D142" i="21"/>
  <c r="E142" i="21"/>
  <c r="F142" i="21"/>
  <c r="A143" i="21"/>
  <c r="B143" i="21"/>
  <c r="C143" i="21"/>
  <c r="D143" i="21"/>
  <c r="E143" i="21"/>
  <c r="F143" i="21"/>
  <c r="A144" i="21"/>
  <c r="B144" i="21"/>
  <c r="C144" i="21"/>
  <c r="D144" i="21"/>
  <c r="E144" i="21"/>
  <c r="F144" i="21"/>
  <c r="A145" i="21"/>
  <c r="B145" i="21"/>
  <c r="C145" i="21"/>
  <c r="D145" i="21"/>
  <c r="E145" i="21"/>
  <c r="F145" i="21"/>
  <c r="A146" i="21"/>
  <c r="B146" i="21"/>
  <c r="C146" i="21"/>
  <c r="D146" i="21"/>
  <c r="E146" i="21"/>
  <c r="F146" i="21"/>
  <c r="A147" i="21"/>
  <c r="B147" i="21"/>
  <c r="C147" i="21"/>
  <c r="D147" i="21"/>
  <c r="E147" i="21"/>
  <c r="F147" i="21"/>
  <c r="A148" i="21"/>
  <c r="B148" i="21"/>
  <c r="C148" i="21"/>
  <c r="D148" i="21"/>
  <c r="E148" i="21"/>
  <c r="F148" i="21"/>
  <c r="A149" i="21"/>
  <c r="B149" i="21"/>
  <c r="C149" i="21"/>
  <c r="D149" i="21"/>
  <c r="E149" i="21"/>
  <c r="F149" i="21"/>
  <c r="A150" i="21"/>
  <c r="B150" i="21"/>
  <c r="C150" i="21"/>
  <c r="D150" i="21"/>
  <c r="E150" i="21"/>
  <c r="F150" i="21"/>
  <c r="A151" i="21"/>
  <c r="B151" i="21"/>
  <c r="C151" i="21"/>
  <c r="D151" i="21"/>
  <c r="E151" i="21"/>
  <c r="F151" i="21"/>
  <c r="A152" i="21"/>
  <c r="B152" i="21"/>
  <c r="C152" i="21"/>
  <c r="D152" i="21"/>
  <c r="E152" i="21"/>
  <c r="F152" i="21"/>
  <c r="A153" i="21"/>
  <c r="B153" i="21"/>
  <c r="C153" i="21"/>
  <c r="D153" i="21"/>
  <c r="E153" i="21"/>
  <c r="F153" i="21"/>
  <c r="A154" i="21"/>
  <c r="B154" i="21"/>
  <c r="C154" i="21"/>
  <c r="D154" i="21"/>
  <c r="E154" i="21"/>
  <c r="F154" i="21"/>
  <c r="A155" i="21"/>
  <c r="B155" i="21"/>
  <c r="C155" i="21"/>
  <c r="D155" i="21"/>
  <c r="E155" i="21"/>
  <c r="F155" i="21"/>
  <c r="A156" i="21"/>
  <c r="B156" i="21"/>
  <c r="C156" i="21"/>
  <c r="D156" i="21"/>
  <c r="E156" i="21"/>
  <c r="F156" i="21"/>
  <c r="A157" i="21"/>
  <c r="B157" i="21"/>
  <c r="C157" i="21"/>
  <c r="D157" i="21"/>
  <c r="E157" i="21"/>
  <c r="F157" i="21"/>
  <c r="A158" i="21"/>
  <c r="B158" i="21"/>
  <c r="C158" i="21"/>
  <c r="D158" i="21"/>
  <c r="E158" i="21"/>
  <c r="F158" i="21"/>
  <c r="A159" i="21"/>
  <c r="B159" i="21"/>
  <c r="C159" i="21"/>
  <c r="D159" i="21"/>
  <c r="E159" i="21"/>
  <c r="F159" i="21"/>
  <c r="A160" i="21"/>
  <c r="B160" i="21"/>
  <c r="C160" i="21"/>
  <c r="D160" i="21"/>
  <c r="E160" i="21"/>
  <c r="F160" i="21"/>
  <c r="A161" i="21"/>
  <c r="B161" i="21"/>
  <c r="C161" i="21"/>
  <c r="D161" i="21"/>
  <c r="E161" i="21"/>
  <c r="F161" i="21"/>
  <c r="A162" i="21"/>
  <c r="B162" i="21"/>
  <c r="C162" i="21"/>
  <c r="D162" i="21"/>
  <c r="E162" i="21"/>
  <c r="F162" i="21"/>
  <c r="A163" i="21"/>
  <c r="B163" i="21"/>
  <c r="C163" i="21"/>
  <c r="D163" i="21"/>
  <c r="E163" i="21"/>
  <c r="F163" i="21"/>
  <c r="A164" i="21"/>
  <c r="B164" i="21"/>
  <c r="C164" i="21"/>
  <c r="D164" i="21"/>
  <c r="E164" i="21"/>
  <c r="F164" i="21"/>
  <c r="A165" i="21"/>
  <c r="B165" i="21"/>
  <c r="C165" i="21"/>
  <c r="D165" i="21"/>
  <c r="E165" i="21"/>
  <c r="F165" i="21"/>
  <c r="A166" i="21"/>
  <c r="B166" i="21"/>
  <c r="C166" i="21"/>
  <c r="D166" i="21"/>
  <c r="E166" i="21"/>
  <c r="F166" i="21"/>
  <c r="A167" i="21"/>
  <c r="B167" i="21"/>
  <c r="C167" i="21"/>
  <c r="D167" i="21"/>
  <c r="E167" i="21"/>
  <c r="F167" i="21"/>
  <c r="A168" i="21"/>
  <c r="B168" i="21"/>
  <c r="C168" i="21"/>
  <c r="D168" i="21"/>
  <c r="E168" i="21"/>
  <c r="F168" i="21"/>
  <c r="A169" i="21"/>
  <c r="B169" i="21"/>
  <c r="C169" i="21"/>
  <c r="D169" i="21"/>
  <c r="E169" i="21"/>
  <c r="F169" i="21"/>
  <c r="A170" i="21"/>
  <c r="B170" i="21"/>
  <c r="C170" i="21"/>
  <c r="D170" i="21"/>
  <c r="E170" i="21"/>
  <c r="F170" i="21"/>
  <c r="A171" i="21"/>
  <c r="B171" i="21"/>
  <c r="C171" i="21"/>
  <c r="D171" i="21"/>
  <c r="E171" i="21"/>
  <c r="F171" i="21"/>
  <c r="A172" i="21"/>
  <c r="B172" i="21"/>
  <c r="C172" i="21"/>
  <c r="D172" i="21"/>
  <c r="E172" i="21"/>
  <c r="F172" i="21"/>
  <c r="A173" i="21"/>
  <c r="B173" i="21"/>
  <c r="C173" i="21"/>
  <c r="D173" i="21"/>
  <c r="E173" i="21"/>
  <c r="F173" i="21"/>
  <c r="A174" i="21"/>
  <c r="B174" i="21"/>
  <c r="C174" i="21"/>
  <c r="D174" i="21"/>
  <c r="E174" i="21"/>
  <c r="F174" i="21"/>
  <c r="A175" i="21"/>
  <c r="B175" i="21"/>
  <c r="C175" i="21"/>
  <c r="D175" i="21"/>
  <c r="E175" i="21"/>
  <c r="F175" i="21"/>
  <c r="A176" i="21"/>
  <c r="B176" i="21"/>
  <c r="C176" i="21"/>
  <c r="D176" i="21"/>
  <c r="E176" i="21"/>
  <c r="F176" i="21"/>
  <c r="A177" i="21"/>
  <c r="B177" i="21"/>
  <c r="C177" i="21"/>
  <c r="D177" i="21"/>
  <c r="E177" i="21"/>
  <c r="F177" i="21"/>
  <c r="A178" i="21"/>
  <c r="B178" i="21"/>
  <c r="C178" i="21"/>
  <c r="D178" i="21"/>
  <c r="E178" i="21"/>
  <c r="F178" i="21"/>
  <c r="A179" i="21"/>
  <c r="B179" i="21"/>
  <c r="C179" i="21"/>
  <c r="D179" i="21"/>
  <c r="E179" i="21"/>
  <c r="F179" i="21"/>
  <c r="A180" i="21"/>
  <c r="B180" i="21"/>
  <c r="C180" i="21"/>
  <c r="D180" i="21"/>
  <c r="E180" i="21"/>
  <c r="F180" i="21"/>
  <c r="A181" i="21"/>
  <c r="B181" i="21"/>
  <c r="C181" i="21"/>
  <c r="D181" i="21"/>
  <c r="E181" i="21"/>
  <c r="F181" i="21"/>
  <c r="A182" i="21"/>
  <c r="B182" i="21"/>
  <c r="C182" i="21"/>
  <c r="D182" i="21"/>
  <c r="E182" i="21"/>
  <c r="F182" i="21"/>
  <c r="A183" i="21"/>
  <c r="B183" i="21"/>
  <c r="C183" i="21"/>
  <c r="D183" i="21"/>
  <c r="E183" i="21"/>
  <c r="F183" i="21"/>
  <c r="A184" i="21"/>
  <c r="B184" i="21"/>
  <c r="C184" i="21"/>
  <c r="D184" i="21"/>
  <c r="E184" i="21"/>
  <c r="F184" i="21"/>
  <c r="A185" i="21"/>
  <c r="B185" i="21"/>
  <c r="C185" i="21"/>
  <c r="D185" i="21"/>
  <c r="E185" i="21"/>
  <c r="F185" i="21"/>
  <c r="A186" i="21"/>
  <c r="B186" i="21"/>
  <c r="C186" i="21"/>
  <c r="D186" i="21"/>
  <c r="E186" i="21"/>
  <c r="F186" i="21"/>
  <c r="A187" i="21"/>
  <c r="B187" i="21"/>
  <c r="C187" i="21"/>
  <c r="D187" i="21"/>
  <c r="E187" i="21"/>
  <c r="F187" i="21"/>
  <c r="A188" i="21"/>
  <c r="B188" i="21"/>
  <c r="C188" i="21"/>
  <c r="D188" i="21"/>
  <c r="E188" i="21"/>
  <c r="F188" i="21"/>
  <c r="A189" i="21"/>
  <c r="B189" i="21"/>
  <c r="C189" i="21"/>
  <c r="D189" i="21"/>
  <c r="E189" i="21"/>
  <c r="F189" i="21"/>
  <c r="A190" i="21"/>
  <c r="B190" i="21"/>
  <c r="C190" i="21"/>
  <c r="D190" i="21"/>
  <c r="E190" i="21"/>
  <c r="F190" i="21"/>
  <c r="A191" i="21"/>
  <c r="B191" i="21"/>
  <c r="C191" i="21"/>
  <c r="D191" i="21"/>
  <c r="E191" i="21"/>
  <c r="F191" i="21"/>
  <c r="A192" i="21"/>
  <c r="B192" i="21"/>
  <c r="C192" i="21"/>
  <c r="D192" i="21"/>
  <c r="E192" i="21"/>
  <c r="F192" i="21"/>
  <c r="A193" i="21"/>
  <c r="B193" i="21"/>
  <c r="C193" i="21"/>
  <c r="D193" i="21"/>
  <c r="E193" i="21"/>
  <c r="F193" i="21"/>
  <c r="A194" i="21"/>
  <c r="B194" i="21"/>
  <c r="C194" i="21"/>
  <c r="D194" i="21"/>
  <c r="E194" i="21"/>
  <c r="F194" i="21"/>
  <c r="A195" i="21"/>
  <c r="B195" i="21"/>
  <c r="C195" i="21"/>
  <c r="D195" i="21"/>
  <c r="E195" i="21"/>
  <c r="F195" i="21"/>
  <c r="A196" i="21"/>
  <c r="B196" i="21"/>
  <c r="C196" i="21"/>
  <c r="D196" i="21"/>
  <c r="E196" i="21"/>
  <c r="F196" i="21"/>
  <c r="A197" i="21"/>
  <c r="B197" i="21"/>
  <c r="C197" i="21"/>
  <c r="D197" i="21"/>
  <c r="E197" i="21"/>
  <c r="F197" i="21"/>
  <c r="A198" i="21"/>
  <c r="B198" i="21"/>
  <c r="C198" i="21"/>
  <c r="D198" i="21"/>
  <c r="E198" i="21"/>
  <c r="F198" i="21"/>
  <c r="A199" i="21"/>
  <c r="B199" i="21"/>
  <c r="C199" i="21"/>
  <c r="D199" i="21"/>
  <c r="E199" i="21"/>
  <c r="F199" i="21"/>
  <c r="A200" i="21"/>
  <c r="B200" i="21"/>
  <c r="C200" i="21"/>
  <c r="D200" i="21"/>
  <c r="E200" i="21"/>
  <c r="F200" i="21"/>
  <c r="A201" i="21"/>
  <c r="B201" i="21"/>
  <c r="C201" i="21"/>
  <c r="D201" i="21"/>
  <c r="E201" i="21"/>
  <c r="F201" i="21"/>
  <c r="A202" i="21"/>
  <c r="B202" i="21"/>
  <c r="C202" i="21"/>
  <c r="D202" i="21"/>
  <c r="E202" i="21"/>
  <c r="F202" i="21"/>
  <c r="A203" i="21"/>
  <c r="B203" i="21"/>
  <c r="C203" i="21"/>
  <c r="D203" i="21"/>
  <c r="E203" i="21"/>
  <c r="F203" i="21"/>
  <c r="A204" i="21"/>
  <c r="B204" i="21"/>
  <c r="C204" i="21"/>
  <c r="D204" i="21"/>
  <c r="E204" i="21"/>
  <c r="F204" i="21"/>
  <c r="A205" i="21"/>
  <c r="B205" i="21"/>
  <c r="C205" i="21"/>
  <c r="D205" i="21"/>
  <c r="E205" i="21"/>
  <c r="F205" i="21"/>
  <c r="A206" i="21"/>
  <c r="B206" i="21"/>
  <c r="C206" i="21"/>
  <c r="D206" i="21"/>
  <c r="E206" i="21"/>
  <c r="F206" i="21"/>
  <c r="A207" i="21"/>
  <c r="B207" i="21"/>
  <c r="C207" i="21"/>
  <c r="D207" i="21"/>
  <c r="E207" i="21"/>
  <c r="F207" i="21"/>
  <c r="A208" i="21"/>
  <c r="B208" i="21"/>
  <c r="C208" i="21"/>
  <c r="D208" i="21"/>
  <c r="E208" i="21"/>
  <c r="F208" i="21"/>
  <c r="A209" i="21"/>
  <c r="B209" i="21"/>
  <c r="C209" i="21"/>
  <c r="D209" i="21"/>
  <c r="E209" i="21"/>
  <c r="F209" i="21"/>
  <c r="A210" i="21"/>
  <c r="B210" i="21"/>
  <c r="C210" i="21"/>
  <c r="D210" i="21"/>
  <c r="E210" i="21"/>
  <c r="F210" i="21"/>
  <c r="A211" i="21"/>
  <c r="B211" i="21"/>
  <c r="C211" i="21"/>
  <c r="D211" i="21"/>
  <c r="E211" i="21"/>
  <c r="F211" i="21"/>
  <c r="A212" i="21"/>
  <c r="B212" i="21"/>
  <c r="C212" i="21"/>
  <c r="D212" i="21"/>
  <c r="E212" i="21"/>
  <c r="F212" i="21"/>
  <c r="A213" i="21"/>
  <c r="B213" i="21"/>
  <c r="C213" i="21"/>
  <c r="D213" i="21"/>
  <c r="E213" i="21"/>
  <c r="F213" i="21"/>
  <c r="A214" i="21"/>
  <c r="B214" i="21"/>
  <c r="C214" i="21"/>
  <c r="D214" i="21"/>
  <c r="E214" i="21"/>
  <c r="F214" i="21"/>
  <c r="A215" i="21"/>
  <c r="B215" i="21"/>
  <c r="C215" i="21"/>
  <c r="D215" i="21"/>
  <c r="E215" i="21"/>
  <c r="F215" i="21"/>
  <c r="A216" i="21"/>
  <c r="B216" i="21"/>
  <c r="C216" i="21"/>
  <c r="D216" i="21"/>
  <c r="E216" i="21"/>
  <c r="F216" i="21"/>
  <c r="A217" i="21"/>
  <c r="B217" i="21"/>
  <c r="C217" i="21"/>
  <c r="D217" i="21"/>
  <c r="E217" i="21"/>
  <c r="F217" i="21"/>
  <c r="A218" i="21"/>
  <c r="B218" i="21"/>
  <c r="C218" i="21"/>
  <c r="D218" i="21"/>
  <c r="E218" i="21"/>
  <c r="F218" i="21"/>
  <c r="A219" i="21"/>
  <c r="B219" i="21"/>
  <c r="C219" i="21"/>
  <c r="D219" i="21"/>
  <c r="E219" i="21"/>
  <c r="F219" i="21"/>
  <c r="A220" i="21"/>
  <c r="B220" i="21"/>
  <c r="C220" i="21"/>
  <c r="D220" i="21"/>
  <c r="E220" i="21"/>
  <c r="F220" i="21"/>
  <c r="A221" i="21"/>
  <c r="B221" i="21"/>
  <c r="C221" i="21"/>
  <c r="D221" i="21"/>
  <c r="E221" i="21"/>
  <c r="F221" i="21"/>
  <c r="A222" i="21"/>
  <c r="B222" i="21"/>
  <c r="C222" i="21"/>
  <c r="D222" i="21"/>
  <c r="E222" i="21"/>
  <c r="F222" i="21"/>
  <c r="A223" i="21"/>
  <c r="B223" i="21"/>
  <c r="C223" i="21"/>
  <c r="D223" i="21"/>
  <c r="E223" i="21"/>
  <c r="F223" i="21"/>
  <c r="A224" i="21"/>
  <c r="B224" i="21"/>
  <c r="C224" i="21"/>
  <c r="D224" i="21"/>
  <c r="E224" i="21"/>
  <c r="F224" i="21"/>
  <c r="A225" i="21"/>
  <c r="B225" i="21"/>
  <c r="C225" i="21"/>
  <c r="D225" i="21"/>
  <c r="E225" i="21"/>
  <c r="F225" i="21"/>
  <c r="A226" i="21"/>
  <c r="B226" i="21"/>
  <c r="C226" i="21"/>
  <c r="D226" i="21"/>
  <c r="E226" i="21"/>
  <c r="F226" i="21"/>
  <c r="A227" i="21"/>
  <c r="B227" i="21"/>
  <c r="C227" i="21"/>
  <c r="D227" i="21"/>
  <c r="E227" i="21"/>
  <c r="F227" i="21"/>
  <c r="A228" i="21"/>
  <c r="B228" i="21"/>
  <c r="C228" i="21"/>
  <c r="D228" i="21"/>
  <c r="E228" i="21"/>
  <c r="F228" i="21"/>
  <c r="A229" i="21"/>
  <c r="B229" i="21"/>
  <c r="C229" i="21"/>
  <c r="D229" i="21"/>
  <c r="E229" i="21"/>
  <c r="F229" i="21"/>
  <c r="A230" i="21"/>
  <c r="B230" i="21"/>
  <c r="C230" i="21"/>
  <c r="D230" i="21"/>
  <c r="E230" i="21"/>
  <c r="F230" i="21"/>
  <c r="A231" i="21"/>
  <c r="B231" i="21"/>
  <c r="C231" i="21"/>
  <c r="D231" i="21"/>
  <c r="E231" i="21"/>
  <c r="F231" i="21"/>
  <c r="A232" i="21"/>
  <c r="B232" i="21"/>
  <c r="C232" i="21"/>
  <c r="D232" i="21"/>
  <c r="E232" i="21"/>
  <c r="F232" i="21"/>
  <c r="A233" i="21"/>
  <c r="B233" i="21"/>
  <c r="C233" i="21"/>
  <c r="D233" i="21"/>
  <c r="E233" i="21"/>
  <c r="F233" i="21"/>
  <c r="A234" i="21"/>
  <c r="B234" i="21"/>
  <c r="C234" i="21"/>
  <c r="D234" i="21"/>
  <c r="E234" i="21"/>
  <c r="F234" i="21"/>
  <c r="A235" i="21"/>
  <c r="B235" i="21"/>
  <c r="C235" i="21"/>
  <c r="D235" i="21"/>
  <c r="E235" i="21"/>
  <c r="F235" i="21"/>
  <c r="A236" i="21"/>
  <c r="B236" i="21"/>
  <c r="C236" i="21"/>
  <c r="D236" i="21"/>
  <c r="E236" i="21"/>
  <c r="F236" i="21"/>
  <c r="A237" i="21"/>
  <c r="B237" i="21"/>
  <c r="C237" i="21"/>
  <c r="D237" i="21"/>
  <c r="E237" i="21"/>
  <c r="F237" i="21"/>
  <c r="A238" i="21"/>
  <c r="B238" i="21"/>
  <c r="C238" i="21"/>
  <c r="D238" i="21"/>
  <c r="E238" i="21"/>
  <c r="F238" i="21"/>
  <c r="A239" i="21"/>
  <c r="B239" i="21"/>
  <c r="C239" i="21"/>
  <c r="D239" i="21"/>
  <c r="E239" i="21"/>
  <c r="F239" i="21"/>
  <c r="A240" i="21"/>
  <c r="B240" i="21"/>
  <c r="C240" i="21"/>
  <c r="D240" i="21"/>
  <c r="E240" i="21"/>
  <c r="F240" i="21"/>
  <c r="A241" i="21"/>
  <c r="B241" i="21"/>
  <c r="C241" i="21"/>
  <c r="D241" i="21"/>
  <c r="E241" i="21"/>
  <c r="F241" i="21"/>
  <c r="A242" i="21"/>
  <c r="B242" i="21"/>
  <c r="C242" i="21"/>
  <c r="D242" i="21"/>
  <c r="E242" i="21"/>
  <c r="F242" i="21"/>
  <c r="A243" i="21"/>
  <c r="B243" i="21"/>
  <c r="C243" i="21"/>
  <c r="D243" i="21"/>
  <c r="E243" i="21"/>
  <c r="F243" i="21"/>
  <c r="A244" i="21"/>
  <c r="B244" i="21"/>
  <c r="C244" i="21"/>
  <c r="D244" i="21"/>
  <c r="E244" i="21"/>
  <c r="F244" i="21"/>
  <c r="A245" i="21"/>
  <c r="B245" i="21"/>
  <c r="C245" i="21"/>
  <c r="D245" i="21"/>
  <c r="E245" i="21"/>
  <c r="F245" i="21"/>
  <c r="A246" i="21"/>
  <c r="B246" i="21"/>
  <c r="C246" i="21"/>
  <c r="D246" i="21"/>
  <c r="E246" i="21"/>
  <c r="F246" i="21"/>
  <c r="A247" i="21"/>
  <c r="B247" i="21"/>
  <c r="C247" i="21"/>
  <c r="D247" i="21"/>
  <c r="E247" i="21"/>
  <c r="F247" i="21"/>
  <c r="A248" i="21"/>
  <c r="B248" i="21"/>
  <c r="C248" i="21"/>
  <c r="D248" i="21"/>
  <c r="E248" i="21"/>
  <c r="F248" i="21"/>
  <c r="A249" i="21"/>
  <c r="B249" i="21"/>
  <c r="C249" i="21"/>
  <c r="D249" i="21"/>
  <c r="E249" i="21"/>
  <c r="F249" i="21"/>
  <c r="A250" i="21"/>
  <c r="B250" i="21"/>
  <c r="C250" i="21"/>
  <c r="D250" i="21"/>
  <c r="E250" i="21"/>
  <c r="F250" i="21"/>
  <c r="A251" i="21"/>
  <c r="B251" i="21"/>
  <c r="C251" i="21"/>
  <c r="D251" i="21"/>
  <c r="E251" i="21"/>
  <c r="F251" i="21"/>
  <c r="A252" i="21"/>
  <c r="B252" i="21"/>
  <c r="C252" i="21"/>
  <c r="D252" i="21"/>
  <c r="E252" i="21"/>
  <c r="F252" i="21"/>
  <c r="A253" i="21"/>
  <c r="B253" i="21"/>
  <c r="C253" i="21"/>
  <c r="D253" i="21"/>
  <c r="E253" i="21"/>
  <c r="F253" i="21"/>
  <c r="A254" i="21"/>
  <c r="B254" i="21"/>
  <c r="C254" i="21"/>
  <c r="D254" i="21"/>
  <c r="E254" i="21"/>
  <c r="F254" i="21"/>
  <c r="A255" i="21"/>
  <c r="B255" i="21"/>
  <c r="C255" i="21"/>
  <c r="D255" i="21"/>
  <c r="E255" i="21"/>
  <c r="F255" i="21"/>
  <c r="A256" i="21"/>
  <c r="B256" i="21"/>
  <c r="C256" i="21"/>
  <c r="D256" i="21"/>
  <c r="E256" i="21"/>
  <c r="F256" i="21"/>
  <c r="A257" i="21"/>
  <c r="B257" i="21"/>
  <c r="C257" i="21"/>
  <c r="D257" i="21"/>
  <c r="E257" i="21"/>
  <c r="F257" i="21"/>
  <c r="A258" i="21"/>
  <c r="B258" i="21"/>
  <c r="C258" i="21"/>
  <c r="D258" i="21"/>
  <c r="E258" i="21"/>
  <c r="F258" i="21"/>
  <c r="A259" i="21"/>
  <c r="B259" i="21"/>
  <c r="C259" i="21"/>
  <c r="D259" i="21"/>
  <c r="E259" i="21"/>
  <c r="F259" i="21"/>
  <c r="A260" i="21"/>
  <c r="B260" i="21"/>
  <c r="C260" i="21"/>
  <c r="D260" i="21"/>
  <c r="E260" i="21"/>
  <c r="F260" i="21"/>
  <c r="A261" i="21"/>
  <c r="B261" i="21"/>
  <c r="C261" i="21"/>
  <c r="D261" i="21"/>
  <c r="E261" i="21"/>
  <c r="F261" i="21"/>
  <c r="A262" i="21"/>
  <c r="B262" i="21"/>
  <c r="C262" i="21"/>
  <c r="D262" i="21"/>
  <c r="E262" i="21"/>
  <c r="F262" i="21"/>
  <c r="A263" i="21"/>
  <c r="B263" i="21"/>
  <c r="C263" i="21"/>
  <c r="D263" i="21"/>
  <c r="E263" i="21"/>
  <c r="F263" i="21"/>
  <c r="A264" i="21"/>
  <c r="B264" i="21"/>
  <c r="C264" i="21"/>
  <c r="D264" i="21"/>
  <c r="E264" i="21"/>
  <c r="F264" i="21"/>
  <c r="A265" i="21"/>
  <c r="B265" i="21"/>
  <c r="C265" i="21"/>
  <c r="D265" i="21"/>
  <c r="E265" i="21"/>
  <c r="F265" i="21"/>
  <c r="A266" i="21"/>
  <c r="B266" i="21"/>
  <c r="C266" i="21"/>
  <c r="D266" i="21"/>
  <c r="E266" i="21"/>
  <c r="F266" i="21"/>
  <c r="A267" i="21"/>
  <c r="B267" i="21"/>
  <c r="C267" i="21"/>
  <c r="D267" i="21"/>
  <c r="E267" i="21"/>
  <c r="F267" i="21"/>
  <c r="A268" i="21"/>
  <c r="B268" i="21"/>
  <c r="C268" i="21"/>
  <c r="D268" i="21"/>
  <c r="E268" i="21"/>
  <c r="F268" i="21"/>
  <c r="A269" i="21"/>
  <c r="B269" i="21"/>
  <c r="C269" i="21"/>
  <c r="D269" i="21"/>
  <c r="E269" i="21"/>
  <c r="F269" i="21"/>
  <c r="A270" i="21"/>
  <c r="B270" i="21"/>
  <c r="C270" i="21"/>
  <c r="D270" i="21"/>
  <c r="E270" i="21"/>
  <c r="F270" i="21"/>
  <c r="A271" i="21"/>
  <c r="B271" i="21"/>
  <c r="C271" i="21"/>
  <c r="D271" i="21"/>
  <c r="E271" i="21"/>
  <c r="F271" i="21"/>
  <c r="A272" i="21"/>
  <c r="B272" i="21"/>
  <c r="C272" i="21"/>
  <c r="D272" i="21"/>
  <c r="E272" i="21"/>
  <c r="F272" i="21"/>
  <c r="A273" i="21"/>
  <c r="B273" i="21"/>
  <c r="C273" i="21"/>
  <c r="D273" i="21"/>
  <c r="E273" i="21"/>
  <c r="F273" i="21"/>
  <c r="A274" i="21"/>
  <c r="B274" i="21"/>
  <c r="C274" i="21"/>
  <c r="D274" i="21"/>
  <c r="E274" i="21"/>
  <c r="F274" i="21"/>
  <c r="A275" i="21"/>
  <c r="B275" i="21"/>
  <c r="C275" i="21"/>
  <c r="D275" i="21"/>
  <c r="E275" i="21"/>
  <c r="F275" i="21"/>
  <c r="A276" i="21"/>
  <c r="B276" i="21"/>
  <c r="C276" i="21"/>
  <c r="D276" i="21"/>
  <c r="E276" i="21"/>
  <c r="F276" i="21"/>
  <c r="A277" i="21"/>
  <c r="B277" i="21"/>
  <c r="C277" i="21"/>
  <c r="D277" i="21"/>
  <c r="E277" i="21"/>
  <c r="F277" i="21"/>
  <c r="A278" i="21"/>
  <c r="B278" i="21"/>
  <c r="C278" i="21"/>
  <c r="D278" i="21"/>
  <c r="E278" i="21"/>
  <c r="F278" i="21"/>
  <c r="A279" i="21"/>
  <c r="B279" i="21"/>
  <c r="C279" i="21"/>
  <c r="D279" i="21"/>
  <c r="E279" i="21"/>
  <c r="F279" i="21"/>
  <c r="A280" i="21"/>
  <c r="B280" i="21"/>
  <c r="C280" i="21"/>
  <c r="D280" i="21"/>
  <c r="E280" i="21"/>
  <c r="F280" i="21"/>
  <c r="A281" i="21"/>
  <c r="B281" i="21"/>
  <c r="C281" i="21"/>
  <c r="D281" i="21"/>
  <c r="E281" i="21"/>
  <c r="F281" i="21"/>
  <c r="A282" i="21"/>
  <c r="B282" i="21"/>
  <c r="C282" i="21"/>
  <c r="D282" i="21"/>
  <c r="E282" i="21"/>
  <c r="F282" i="21"/>
  <c r="A283" i="21"/>
  <c r="B283" i="21"/>
  <c r="C283" i="21"/>
  <c r="D283" i="21"/>
  <c r="E283" i="21"/>
  <c r="F283" i="21"/>
  <c r="A284" i="21"/>
  <c r="B284" i="21"/>
  <c r="C284" i="21"/>
  <c r="D284" i="21"/>
  <c r="E284" i="21"/>
  <c r="F284" i="21"/>
  <c r="A285" i="21"/>
  <c r="B285" i="21"/>
  <c r="C285" i="21"/>
  <c r="D285" i="21"/>
  <c r="E285" i="21"/>
  <c r="F285" i="21"/>
  <c r="A286" i="21"/>
  <c r="B286" i="21"/>
  <c r="C286" i="21"/>
  <c r="D286" i="21"/>
  <c r="E286" i="21"/>
  <c r="F286" i="21"/>
  <c r="A287" i="21"/>
  <c r="B287" i="21"/>
  <c r="C287" i="21"/>
  <c r="D287" i="21"/>
  <c r="E287" i="21"/>
  <c r="F287" i="21"/>
  <c r="A288" i="21"/>
  <c r="B288" i="21"/>
  <c r="C288" i="21"/>
  <c r="D288" i="21"/>
  <c r="E288" i="21"/>
  <c r="F288" i="21"/>
  <c r="A289" i="21"/>
  <c r="B289" i="21"/>
  <c r="C289" i="21"/>
  <c r="D289" i="21"/>
  <c r="E289" i="21"/>
  <c r="F289" i="21"/>
  <c r="A290" i="21"/>
  <c r="B290" i="21"/>
  <c r="C290" i="21"/>
  <c r="D290" i="21"/>
  <c r="E290" i="21"/>
  <c r="F290" i="21"/>
  <c r="A291" i="21"/>
  <c r="B291" i="21"/>
  <c r="C291" i="21"/>
  <c r="D291" i="21"/>
  <c r="E291" i="21"/>
  <c r="F291" i="21"/>
  <c r="A292" i="21"/>
  <c r="B292" i="21"/>
  <c r="C292" i="21"/>
  <c r="D292" i="21"/>
  <c r="E292" i="21"/>
  <c r="F292" i="21"/>
  <c r="A293" i="21"/>
  <c r="B293" i="21"/>
  <c r="C293" i="21"/>
  <c r="D293" i="21"/>
  <c r="E293" i="21"/>
  <c r="F293" i="21"/>
  <c r="A294" i="21"/>
  <c r="B294" i="21"/>
  <c r="C294" i="21"/>
  <c r="D294" i="21"/>
  <c r="E294" i="21"/>
  <c r="F294" i="21"/>
  <c r="A295" i="21"/>
  <c r="B295" i="21"/>
  <c r="C295" i="21"/>
  <c r="D295" i="21"/>
  <c r="E295" i="21"/>
  <c r="F295" i="21"/>
  <c r="A296" i="21"/>
  <c r="B296" i="21"/>
  <c r="C296" i="21"/>
  <c r="D296" i="21"/>
  <c r="E296" i="21"/>
  <c r="F296" i="21"/>
  <c r="A297" i="21"/>
  <c r="B297" i="21"/>
  <c r="C297" i="21"/>
  <c r="D297" i="21"/>
  <c r="E297" i="21"/>
  <c r="F297" i="21"/>
  <c r="A298" i="21"/>
  <c r="B298" i="21"/>
  <c r="C298" i="21"/>
  <c r="D298" i="21"/>
  <c r="E298" i="21"/>
  <c r="F298" i="21"/>
  <c r="A299" i="21"/>
  <c r="B299" i="21"/>
  <c r="C299" i="21"/>
  <c r="D299" i="21"/>
  <c r="E299" i="21"/>
  <c r="F299" i="21"/>
  <c r="A300" i="21"/>
  <c r="B300" i="21"/>
  <c r="C300" i="21"/>
  <c r="D300" i="21"/>
  <c r="E300" i="21"/>
  <c r="F300" i="21"/>
  <c r="A301" i="21"/>
  <c r="B301" i="21"/>
  <c r="C301" i="21"/>
  <c r="D301" i="21"/>
  <c r="E301" i="21"/>
  <c r="F301" i="21"/>
  <c r="A302" i="21"/>
  <c r="B302" i="21"/>
  <c r="C302" i="21"/>
  <c r="D302" i="21"/>
  <c r="E302" i="21"/>
  <c r="F302" i="21"/>
  <c r="A303" i="21"/>
  <c r="B303" i="21"/>
  <c r="C303" i="21"/>
  <c r="D303" i="21"/>
  <c r="E303" i="21"/>
  <c r="F303" i="21"/>
  <c r="A304" i="21"/>
  <c r="B304" i="21"/>
  <c r="C304" i="21"/>
  <c r="D304" i="21"/>
  <c r="E304" i="21"/>
  <c r="F304" i="21"/>
  <c r="A305" i="21"/>
  <c r="B305" i="21"/>
  <c r="C305" i="21"/>
  <c r="D305" i="21"/>
  <c r="E305" i="21"/>
  <c r="F305" i="21"/>
  <c r="A306" i="21"/>
  <c r="B306" i="21"/>
  <c r="C306" i="21"/>
  <c r="D306" i="21"/>
  <c r="E306" i="21"/>
  <c r="F306" i="21"/>
  <c r="A307" i="21"/>
  <c r="B307" i="21"/>
  <c r="C307" i="21"/>
  <c r="D307" i="21"/>
  <c r="E307" i="21"/>
  <c r="F307" i="21"/>
  <c r="A308" i="21"/>
  <c r="B308" i="21"/>
  <c r="C308" i="21"/>
  <c r="D308" i="21"/>
  <c r="E308" i="21"/>
  <c r="F308" i="21"/>
  <c r="A309" i="21"/>
  <c r="B309" i="21"/>
  <c r="C309" i="21"/>
  <c r="D309" i="21"/>
  <c r="E309" i="21"/>
  <c r="F309" i="21"/>
  <c r="A310" i="21"/>
  <c r="B310" i="21"/>
  <c r="C310" i="21"/>
  <c r="D310" i="21"/>
  <c r="E310" i="21"/>
  <c r="F310" i="21"/>
  <c r="A311" i="21"/>
  <c r="B311" i="21"/>
  <c r="C311" i="21"/>
  <c r="D311" i="21"/>
  <c r="E311" i="21"/>
  <c r="F311" i="21"/>
  <c r="A312" i="21"/>
  <c r="B312" i="21"/>
  <c r="C312" i="21"/>
  <c r="D312" i="21"/>
  <c r="E312" i="21"/>
  <c r="F312" i="21"/>
  <c r="A313" i="21"/>
  <c r="B313" i="21"/>
  <c r="C313" i="21"/>
  <c r="D313" i="21"/>
  <c r="E313" i="21"/>
  <c r="F313" i="21"/>
  <c r="A314" i="21"/>
  <c r="B314" i="21"/>
  <c r="C314" i="21"/>
  <c r="D314" i="21"/>
  <c r="E314" i="21"/>
  <c r="F314" i="21"/>
  <c r="A315" i="21"/>
  <c r="B315" i="21"/>
  <c r="C315" i="21"/>
  <c r="D315" i="21"/>
  <c r="E315" i="21"/>
  <c r="F315" i="21"/>
  <c r="A316" i="21"/>
  <c r="B316" i="21"/>
  <c r="C316" i="21"/>
  <c r="D316" i="21"/>
  <c r="E316" i="21"/>
  <c r="F316" i="21"/>
  <c r="A1" i="5"/>
  <c r="A3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1" i="4"/>
  <c r="C4" i="4"/>
  <c r="H4" i="4"/>
  <c r="C5" i="4"/>
  <c r="H5" i="4"/>
  <c r="C6" i="4"/>
  <c r="H6" i="4"/>
  <c r="C7" i="4"/>
  <c r="H7" i="4"/>
  <c r="C8" i="4"/>
  <c r="H8" i="4"/>
  <c r="C9" i="4"/>
  <c r="H9" i="4"/>
  <c r="C10" i="4"/>
  <c r="H10" i="4"/>
  <c r="C12" i="4"/>
  <c r="H12" i="4"/>
  <c r="A14" i="4"/>
  <c r="E14" i="4"/>
  <c r="A16" i="4"/>
  <c r="F19" i="4"/>
  <c r="H19" i="4"/>
  <c r="F20" i="4"/>
  <c r="C21" i="4"/>
  <c r="E21" i="4"/>
  <c r="H21" i="4"/>
  <c r="H22" i="4"/>
  <c r="A25" i="4"/>
  <c r="H26" i="4"/>
  <c r="H27" i="4"/>
  <c r="H28" i="4"/>
  <c r="H29" i="4"/>
  <c r="H30" i="4"/>
  <c r="H31" i="4"/>
  <c r="H32" i="4"/>
  <c r="H33" i="4"/>
  <c r="H34" i="4"/>
  <c r="H36" i="4"/>
  <c r="E37" i="4"/>
  <c r="H38" i="4"/>
  <c r="E2" i="6"/>
  <c r="AF2" i="6"/>
  <c r="U4" i="6"/>
  <c r="AD4" i="6"/>
  <c r="B8" i="6"/>
  <c r="C8" i="6"/>
  <c r="D8" i="6"/>
  <c r="E8" i="6"/>
  <c r="F8" i="6"/>
  <c r="G8" i="6"/>
  <c r="H8" i="6"/>
  <c r="K8" i="6"/>
  <c r="L8" i="6"/>
  <c r="M8" i="6"/>
  <c r="N8" i="6"/>
  <c r="O8" i="6"/>
  <c r="P8" i="6"/>
  <c r="Q8" i="6"/>
  <c r="T8" i="6"/>
  <c r="U8" i="6"/>
  <c r="V8" i="6"/>
  <c r="W8" i="6"/>
  <c r="X8" i="6"/>
  <c r="Y8" i="6"/>
  <c r="Z8" i="6"/>
  <c r="AC8" i="6"/>
  <c r="AD8" i="6"/>
  <c r="AE8" i="6"/>
  <c r="AF8" i="6"/>
  <c r="AG8" i="6"/>
  <c r="AH8" i="6"/>
  <c r="AI8" i="6"/>
  <c r="B9" i="6"/>
  <c r="C9" i="6"/>
  <c r="D9" i="6"/>
  <c r="E9" i="6"/>
  <c r="F9" i="6"/>
  <c r="G9" i="6"/>
  <c r="H9" i="6"/>
  <c r="K9" i="6"/>
  <c r="L9" i="6"/>
  <c r="M9" i="6"/>
  <c r="N9" i="6"/>
  <c r="O9" i="6"/>
  <c r="P9" i="6"/>
  <c r="Q9" i="6"/>
  <c r="T9" i="6"/>
  <c r="U9" i="6"/>
  <c r="V9" i="6"/>
  <c r="W9" i="6"/>
  <c r="X9" i="6"/>
  <c r="Y9" i="6"/>
  <c r="Z9" i="6"/>
  <c r="AC9" i="6"/>
  <c r="AD9" i="6"/>
  <c r="AE9" i="6"/>
  <c r="AF9" i="6"/>
  <c r="AG9" i="6"/>
  <c r="AH9" i="6"/>
  <c r="AI9" i="6"/>
  <c r="B10" i="6"/>
  <c r="C10" i="6"/>
  <c r="D10" i="6"/>
  <c r="E10" i="6"/>
  <c r="F10" i="6"/>
  <c r="G10" i="6"/>
  <c r="H10" i="6"/>
  <c r="K10" i="6"/>
  <c r="L10" i="6"/>
  <c r="M10" i="6"/>
  <c r="N10" i="6"/>
  <c r="O10" i="6"/>
  <c r="P10" i="6"/>
  <c r="Q10" i="6"/>
  <c r="T10" i="6"/>
  <c r="U10" i="6"/>
  <c r="V10" i="6"/>
  <c r="W10" i="6"/>
  <c r="X10" i="6"/>
  <c r="Y10" i="6"/>
  <c r="Z10" i="6"/>
  <c r="AC10" i="6"/>
  <c r="AD10" i="6"/>
  <c r="AE10" i="6"/>
  <c r="AF10" i="6"/>
  <c r="AG10" i="6"/>
  <c r="AH10" i="6"/>
  <c r="AI10" i="6"/>
  <c r="B11" i="6"/>
  <c r="C11" i="6"/>
  <c r="D11" i="6"/>
  <c r="E11" i="6"/>
  <c r="F11" i="6"/>
  <c r="G11" i="6"/>
  <c r="H11" i="6"/>
  <c r="K11" i="6"/>
  <c r="L11" i="6"/>
  <c r="M11" i="6"/>
  <c r="N11" i="6"/>
  <c r="O11" i="6"/>
  <c r="P11" i="6"/>
  <c r="Q11" i="6"/>
  <c r="T11" i="6"/>
  <c r="U11" i="6"/>
  <c r="V11" i="6"/>
  <c r="W11" i="6"/>
  <c r="X11" i="6"/>
  <c r="Y11" i="6"/>
  <c r="Z11" i="6"/>
  <c r="AC11" i="6"/>
  <c r="AD11" i="6"/>
  <c r="AE11" i="6"/>
  <c r="AF11" i="6"/>
  <c r="AG11" i="6"/>
  <c r="AH11" i="6"/>
  <c r="AI11" i="6"/>
  <c r="B12" i="6"/>
  <c r="C12" i="6"/>
  <c r="D12" i="6"/>
  <c r="E12" i="6"/>
  <c r="F12" i="6"/>
  <c r="G12" i="6"/>
  <c r="H12" i="6"/>
  <c r="K12" i="6"/>
  <c r="L12" i="6"/>
  <c r="M12" i="6"/>
  <c r="N12" i="6"/>
  <c r="O12" i="6"/>
  <c r="P12" i="6"/>
  <c r="Q12" i="6"/>
  <c r="T12" i="6"/>
  <c r="U12" i="6"/>
  <c r="V12" i="6"/>
  <c r="W12" i="6"/>
  <c r="X12" i="6"/>
  <c r="Y12" i="6"/>
  <c r="Z12" i="6"/>
  <c r="AC12" i="6"/>
  <c r="AD12" i="6"/>
  <c r="AE12" i="6"/>
  <c r="AF12" i="6"/>
  <c r="AG12" i="6"/>
  <c r="AH12" i="6"/>
  <c r="AI12" i="6"/>
  <c r="B13" i="6"/>
  <c r="C13" i="6"/>
  <c r="D13" i="6"/>
  <c r="E13" i="6"/>
  <c r="F13" i="6"/>
  <c r="G13" i="6"/>
  <c r="H13" i="6"/>
  <c r="K13" i="6"/>
  <c r="L13" i="6"/>
  <c r="M13" i="6"/>
  <c r="N13" i="6"/>
  <c r="O13" i="6"/>
  <c r="P13" i="6"/>
  <c r="Q13" i="6"/>
  <c r="T13" i="6"/>
  <c r="U13" i="6"/>
  <c r="V13" i="6"/>
  <c r="W13" i="6"/>
  <c r="X13" i="6"/>
  <c r="Y13" i="6"/>
  <c r="Z13" i="6"/>
  <c r="AC13" i="6"/>
  <c r="AD13" i="6"/>
  <c r="AE13" i="6"/>
  <c r="AF13" i="6"/>
  <c r="AG13" i="6"/>
  <c r="AH13" i="6"/>
  <c r="AI13" i="6"/>
  <c r="B14" i="6"/>
  <c r="C14" i="6"/>
  <c r="D14" i="6"/>
  <c r="E14" i="6"/>
  <c r="F14" i="6"/>
  <c r="G14" i="6"/>
  <c r="H14" i="6"/>
  <c r="K14" i="6"/>
  <c r="L14" i="6"/>
  <c r="M14" i="6"/>
  <c r="N14" i="6"/>
  <c r="O14" i="6"/>
  <c r="P14" i="6"/>
  <c r="Q14" i="6"/>
  <c r="T14" i="6"/>
  <c r="U14" i="6"/>
  <c r="V14" i="6"/>
  <c r="W14" i="6"/>
  <c r="X14" i="6"/>
  <c r="Y14" i="6"/>
  <c r="Z14" i="6"/>
  <c r="AC14" i="6"/>
  <c r="AD14" i="6"/>
  <c r="AE14" i="6"/>
  <c r="AF14" i="6"/>
  <c r="AG14" i="6"/>
  <c r="AH14" i="6"/>
  <c r="AI14" i="6"/>
  <c r="B15" i="6"/>
  <c r="C15" i="6"/>
  <c r="D15" i="6"/>
  <c r="E15" i="6"/>
  <c r="F15" i="6"/>
  <c r="G15" i="6"/>
  <c r="H15" i="6"/>
  <c r="K15" i="6"/>
  <c r="L15" i="6"/>
  <c r="M15" i="6"/>
  <c r="N15" i="6"/>
  <c r="O15" i="6"/>
  <c r="P15" i="6"/>
  <c r="Q15" i="6"/>
  <c r="T15" i="6"/>
  <c r="U15" i="6"/>
  <c r="V15" i="6"/>
  <c r="W15" i="6"/>
  <c r="X15" i="6"/>
  <c r="Y15" i="6"/>
  <c r="Z15" i="6"/>
  <c r="AC15" i="6"/>
  <c r="AD15" i="6"/>
  <c r="AE15" i="6"/>
  <c r="AF15" i="6"/>
  <c r="AG15" i="6"/>
  <c r="AH15" i="6"/>
  <c r="AI15" i="6"/>
  <c r="B16" i="6"/>
  <c r="C16" i="6"/>
  <c r="D16" i="6"/>
  <c r="E16" i="6"/>
  <c r="F16" i="6"/>
  <c r="G16" i="6"/>
  <c r="H16" i="6"/>
  <c r="K16" i="6"/>
  <c r="L16" i="6"/>
  <c r="M16" i="6"/>
  <c r="N16" i="6"/>
  <c r="O16" i="6"/>
  <c r="P16" i="6"/>
  <c r="Q16" i="6"/>
  <c r="T16" i="6"/>
  <c r="U16" i="6"/>
  <c r="V16" i="6"/>
  <c r="W16" i="6"/>
  <c r="X16" i="6"/>
  <c r="Y16" i="6"/>
  <c r="Z16" i="6"/>
  <c r="AC16" i="6"/>
  <c r="AD16" i="6"/>
  <c r="AE16" i="6"/>
  <c r="AF16" i="6"/>
  <c r="AG16" i="6"/>
  <c r="AH16" i="6"/>
  <c r="AI16" i="6"/>
  <c r="B17" i="6"/>
  <c r="C17" i="6"/>
  <c r="D17" i="6"/>
  <c r="E17" i="6"/>
  <c r="F17" i="6"/>
  <c r="G17" i="6"/>
  <c r="H17" i="6"/>
  <c r="K17" i="6"/>
  <c r="L17" i="6"/>
  <c r="M17" i="6"/>
  <c r="N17" i="6"/>
  <c r="O17" i="6"/>
  <c r="P17" i="6"/>
  <c r="Q17" i="6"/>
  <c r="T17" i="6"/>
  <c r="U17" i="6"/>
  <c r="V17" i="6"/>
  <c r="W17" i="6"/>
  <c r="X17" i="6"/>
  <c r="Y17" i="6"/>
  <c r="Z17" i="6"/>
  <c r="AC17" i="6"/>
  <c r="AD17" i="6"/>
  <c r="AE17" i="6"/>
  <c r="AF17" i="6"/>
  <c r="AG17" i="6"/>
  <c r="AH17" i="6"/>
  <c r="AI17" i="6"/>
  <c r="B18" i="6"/>
  <c r="C18" i="6"/>
  <c r="D18" i="6"/>
  <c r="E18" i="6"/>
  <c r="F18" i="6"/>
  <c r="G18" i="6"/>
  <c r="H18" i="6"/>
  <c r="K18" i="6"/>
  <c r="L18" i="6"/>
  <c r="M18" i="6"/>
  <c r="N18" i="6"/>
  <c r="O18" i="6"/>
  <c r="P18" i="6"/>
  <c r="Q18" i="6"/>
  <c r="T18" i="6"/>
  <c r="U18" i="6"/>
  <c r="V18" i="6"/>
  <c r="W18" i="6"/>
  <c r="X18" i="6"/>
  <c r="Y18" i="6"/>
  <c r="Z18" i="6"/>
  <c r="AC18" i="6"/>
  <c r="AD18" i="6"/>
  <c r="AE18" i="6"/>
  <c r="AF18" i="6"/>
  <c r="AG18" i="6"/>
  <c r="AH18" i="6"/>
  <c r="AI18" i="6"/>
  <c r="B19" i="6"/>
  <c r="C19" i="6"/>
  <c r="D19" i="6"/>
  <c r="E19" i="6"/>
  <c r="F19" i="6"/>
  <c r="G19" i="6"/>
  <c r="H19" i="6"/>
  <c r="K19" i="6"/>
  <c r="L19" i="6"/>
  <c r="M19" i="6"/>
  <c r="N19" i="6"/>
  <c r="O19" i="6"/>
  <c r="P19" i="6"/>
  <c r="Q19" i="6"/>
  <c r="T19" i="6"/>
  <c r="U19" i="6"/>
  <c r="V19" i="6"/>
  <c r="W19" i="6"/>
  <c r="X19" i="6"/>
  <c r="Y19" i="6"/>
  <c r="Z19" i="6"/>
  <c r="AC19" i="6"/>
  <c r="AD19" i="6"/>
  <c r="AE19" i="6"/>
  <c r="AF19" i="6"/>
  <c r="AG19" i="6"/>
  <c r="AH19" i="6"/>
  <c r="AI19" i="6"/>
  <c r="B20" i="6"/>
  <c r="C20" i="6"/>
  <c r="D20" i="6"/>
  <c r="E20" i="6"/>
  <c r="F20" i="6"/>
  <c r="G20" i="6"/>
  <c r="H20" i="6"/>
  <c r="K20" i="6"/>
  <c r="L20" i="6"/>
  <c r="M20" i="6"/>
  <c r="N20" i="6"/>
  <c r="O20" i="6"/>
  <c r="P20" i="6"/>
  <c r="Q20" i="6"/>
  <c r="T20" i="6"/>
  <c r="U20" i="6"/>
  <c r="V20" i="6"/>
  <c r="W20" i="6"/>
  <c r="X20" i="6"/>
  <c r="Y20" i="6"/>
  <c r="Z20" i="6"/>
  <c r="AC20" i="6"/>
  <c r="AD20" i="6"/>
  <c r="AE20" i="6"/>
  <c r="AF20" i="6"/>
  <c r="AG20" i="6"/>
  <c r="AH20" i="6"/>
  <c r="AI20" i="6"/>
  <c r="B21" i="6"/>
  <c r="C21" i="6"/>
  <c r="D21" i="6"/>
  <c r="E21" i="6"/>
  <c r="F21" i="6"/>
  <c r="G21" i="6"/>
  <c r="H21" i="6"/>
  <c r="K21" i="6"/>
  <c r="L21" i="6"/>
  <c r="M21" i="6"/>
  <c r="N21" i="6"/>
  <c r="O21" i="6"/>
  <c r="P21" i="6"/>
  <c r="Q21" i="6"/>
  <c r="T21" i="6"/>
  <c r="U21" i="6"/>
  <c r="V21" i="6"/>
  <c r="W21" i="6"/>
  <c r="X21" i="6"/>
  <c r="Y21" i="6"/>
  <c r="Z21" i="6"/>
  <c r="AC21" i="6"/>
  <c r="AD21" i="6"/>
  <c r="AE21" i="6"/>
  <c r="AF21" i="6"/>
  <c r="AG21" i="6"/>
  <c r="AH21" i="6"/>
  <c r="AI21" i="6"/>
  <c r="B22" i="6"/>
  <c r="C22" i="6"/>
  <c r="D22" i="6"/>
  <c r="E22" i="6"/>
  <c r="F22" i="6"/>
  <c r="G22" i="6"/>
  <c r="H22" i="6"/>
  <c r="K22" i="6"/>
  <c r="L22" i="6"/>
  <c r="M22" i="6"/>
  <c r="N22" i="6"/>
  <c r="O22" i="6"/>
  <c r="P22" i="6"/>
  <c r="Q22" i="6"/>
  <c r="T22" i="6"/>
  <c r="U22" i="6"/>
  <c r="V22" i="6"/>
  <c r="W22" i="6"/>
  <c r="X22" i="6"/>
  <c r="Y22" i="6"/>
  <c r="Z22" i="6"/>
  <c r="AC22" i="6"/>
  <c r="AD22" i="6"/>
  <c r="AE22" i="6"/>
  <c r="AF22" i="6"/>
  <c r="AG22" i="6"/>
  <c r="AH22" i="6"/>
  <c r="AI22" i="6"/>
  <c r="B23" i="6"/>
  <c r="C23" i="6"/>
  <c r="D23" i="6"/>
  <c r="E23" i="6"/>
  <c r="F23" i="6"/>
  <c r="G23" i="6"/>
  <c r="H23" i="6"/>
  <c r="K23" i="6"/>
  <c r="L23" i="6"/>
  <c r="M23" i="6"/>
  <c r="N23" i="6"/>
  <c r="O23" i="6"/>
  <c r="P23" i="6"/>
  <c r="Q23" i="6"/>
  <c r="T23" i="6"/>
  <c r="U23" i="6"/>
  <c r="V23" i="6"/>
  <c r="W23" i="6"/>
  <c r="X23" i="6"/>
  <c r="Y23" i="6"/>
  <c r="Z23" i="6"/>
  <c r="AC23" i="6"/>
  <c r="AD23" i="6"/>
  <c r="AE23" i="6"/>
  <c r="AF23" i="6"/>
  <c r="AG23" i="6"/>
  <c r="AH23" i="6"/>
  <c r="AI23" i="6"/>
  <c r="B24" i="6"/>
  <c r="C24" i="6"/>
  <c r="D24" i="6"/>
  <c r="E24" i="6"/>
  <c r="F24" i="6"/>
  <c r="G24" i="6"/>
  <c r="H24" i="6"/>
  <c r="K24" i="6"/>
  <c r="L24" i="6"/>
  <c r="M24" i="6"/>
  <c r="N24" i="6"/>
  <c r="O24" i="6"/>
  <c r="P24" i="6"/>
  <c r="Q24" i="6"/>
  <c r="T24" i="6"/>
  <c r="U24" i="6"/>
  <c r="V24" i="6"/>
  <c r="W24" i="6"/>
  <c r="X24" i="6"/>
  <c r="Y24" i="6"/>
  <c r="Z24" i="6"/>
  <c r="AC24" i="6"/>
  <c r="AD24" i="6"/>
  <c r="AE24" i="6"/>
  <c r="AF24" i="6"/>
  <c r="AG24" i="6"/>
  <c r="AH24" i="6"/>
  <c r="AI24" i="6"/>
  <c r="B25" i="6"/>
  <c r="C25" i="6"/>
  <c r="D25" i="6"/>
  <c r="E25" i="6"/>
  <c r="F25" i="6"/>
  <c r="G25" i="6"/>
  <c r="H25" i="6"/>
  <c r="K25" i="6"/>
  <c r="L25" i="6"/>
  <c r="M25" i="6"/>
  <c r="N25" i="6"/>
  <c r="O25" i="6"/>
  <c r="P25" i="6"/>
  <c r="Q25" i="6"/>
  <c r="T25" i="6"/>
  <c r="U25" i="6"/>
  <c r="V25" i="6"/>
  <c r="W25" i="6"/>
  <c r="X25" i="6"/>
  <c r="Y25" i="6"/>
  <c r="Z25" i="6"/>
  <c r="AC25" i="6"/>
  <c r="AD25" i="6"/>
  <c r="AE25" i="6"/>
  <c r="AF25" i="6"/>
  <c r="AG25" i="6"/>
  <c r="AH25" i="6"/>
  <c r="AI25" i="6"/>
  <c r="B26" i="6"/>
  <c r="C26" i="6"/>
  <c r="D26" i="6"/>
  <c r="E26" i="6"/>
  <c r="F26" i="6"/>
  <c r="G26" i="6"/>
  <c r="H26" i="6"/>
  <c r="K26" i="6"/>
  <c r="L26" i="6"/>
  <c r="M26" i="6"/>
  <c r="N26" i="6"/>
  <c r="O26" i="6"/>
  <c r="P26" i="6"/>
  <c r="Q26" i="6"/>
  <c r="T26" i="6"/>
  <c r="U26" i="6"/>
  <c r="V26" i="6"/>
  <c r="W26" i="6"/>
  <c r="X26" i="6"/>
  <c r="Y26" i="6"/>
  <c r="Z26" i="6"/>
  <c r="AC26" i="6"/>
  <c r="AD26" i="6"/>
  <c r="AE26" i="6"/>
  <c r="AF26" i="6"/>
  <c r="AG26" i="6"/>
  <c r="AH26" i="6"/>
  <c r="AI26" i="6"/>
  <c r="B27" i="6"/>
  <c r="C27" i="6"/>
  <c r="D27" i="6"/>
  <c r="E27" i="6"/>
  <c r="F27" i="6"/>
  <c r="G27" i="6"/>
  <c r="H27" i="6"/>
  <c r="K27" i="6"/>
  <c r="L27" i="6"/>
  <c r="M27" i="6"/>
  <c r="N27" i="6"/>
  <c r="O27" i="6"/>
  <c r="P27" i="6"/>
  <c r="Q27" i="6"/>
  <c r="T27" i="6"/>
  <c r="U27" i="6"/>
  <c r="V27" i="6"/>
  <c r="W27" i="6"/>
  <c r="X27" i="6"/>
  <c r="Y27" i="6"/>
  <c r="Z27" i="6"/>
  <c r="AC27" i="6"/>
  <c r="AD27" i="6"/>
  <c r="AE27" i="6"/>
  <c r="AF27" i="6"/>
  <c r="AG27" i="6"/>
  <c r="AH27" i="6"/>
  <c r="AI27" i="6"/>
  <c r="B28" i="6"/>
  <c r="C28" i="6"/>
  <c r="D28" i="6"/>
  <c r="E28" i="6"/>
  <c r="F28" i="6"/>
  <c r="G28" i="6"/>
  <c r="H28" i="6"/>
  <c r="K28" i="6"/>
  <c r="L28" i="6"/>
  <c r="M28" i="6"/>
  <c r="N28" i="6"/>
  <c r="O28" i="6"/>
  <c r="P28" i="6"/>
  <c r="Q28" i="6"/>
  <c r="T28" i="6"/>
  <c r="U28" i="6"/>
  <c r="V28" i="6"/>
  <c r="W28" i="6"/>
  <c r="X28" i="6"/>
  <c r="Y28" i="6"/>
  <c r="Z28" i="6"/>
  <c r="AC28" i="6"/>
  <c r="AD28" i="6"/>
  <c r="AE28" i="6"/>
  <c r="AF28" i="6"/>
  <c r="AG28" i="6"/>
  <c r="AH28" i="6"/>
  <c r="AI28" i="6"/>
  <c r="B29" i="6"/>
  <c r="C29" i="6"/>
  <c r="D29" i="6"/>
  <c r="E29" i="6"/>
  <c r="F29" i="6"/>
  <c r="G29" i="6"/>
  <c r="H29" i="6"/>
  <c r="K29" i="6"/>
  <c r="L29" i="6"/>
  <c r="M29" i="6"/>
  <c r="N29" i="6"/>
  <c r="O29" i="6"/>
  <c r="P29" i="6"/>
  <c r="Q29" i="6"/>
  <c r="T29" i="6"/>
  <c r="U29" i="6"/>
  <c r="V29" i="6"/>
  <c r="W29" i="6"/>
  <c r="X29" i="6"/>
  <c r="Y29" i="6"/>
  <c r="Z29" i="6"/>
  <c r="AC29" i="6"/>
  <c r="AD29" i="6"/>
  <c r="AE29" i="6"/>
  <c r="AF29" i="6"/>
  <c r="AG29" i="6"/>
  <c r="AH29" i="6"/>
  <c r="AI29" i="6"/>
  <c r="B30" i="6"/>
  <c r="C30" i="6"/>
  <c r="D30" i="6"/>
  <c r="E30" i="6"/>
  <c r="F30" i="6"/>
  <c r="G30" i="6"/>
  <c r="H30" i="6"/>
  <c r="K30" i="6"/>
  <c r="L30" i="6"/>
  <c r="M30" i="6"/>
  <c r="N30" i="6"/>
  <c r="O30" i="6"/>
  <c r="P30" i="6"/>
  <c r="Q30" i="6"/>
  <c r="T30" i="6"/>
  <c r="U30" i="6"/>
  <c r="V30" i="6"/>
  <c r="W30" i="6"/>
  <c r="X30" i="6"/>
  <c r="Y30" i="6"/>
  <c r="Z30" i="6"/>
  <c r="AC30" i="6"/>
  <c r="AD30" i="6"/>
  <c r="AE30" i="6"/>
  <c r="AF30" i="6"/>
  <c r="AG30" i="6"/>
  <c r="AH30" i="6"/>
  <c r="AI30" i="6"/>
  <c r="B31" i="6"/>
  <c r="C31" i="6"/>
  <c r="D31" i="6"/>
  <c r="E31" i="6"/>
  <c r="F31" i="6"/>
  <c r="G31" i="6"/>
  <c r="H31" i="6"/>
  <c r="K31" i="6"/>
  <c r="L31" i="6"/>
  <c r="M31" i="6"/>
  <c r="N31" i="6"/>
  <c r="O31" i="6"/>
  <c r="P31" i="6"/>
  <c r="Q31" i="6"/>
  <c r="T31" i="6"/>
  <c r="U31" i="6"/>
  <c r="V31" i="6"/>
  <c r="W31" i="6"/>
  <c r="X31" i="6"/>
  <c r="Y31" i="6"/>
  <c r="Z31" i="6"/>
  <c r="AC31" i="6"/>
  <c r="AD31" i="6"/>
  <c r="AE31" i="6"/>
  <c r="AF31" i="6"/>
  <c r="AG31" i="6"/>
  <c r="AH31" i="6"/>
  <c r="AI31" i="6"/>
  <c r="B32" i="6"/>
  <c r="C32" i="6"/>
  <c r="D32" i="6"/>
  <c r="E32" i="6"/>
  <c r="F32" i="6"/>
  <c r="G32" i="6"/>
  <c r="H32" i="6"/>
  <c r="K32" i="6"/>
  <c r="L32" i="6"/>
  <c r="M32" i="6"/>
  <c r="N32" i="6"/>
  <c r="O32" i="6"/>
  <c r="P32" i="6"/>
  <c r="Q32" i="6"/>
  <c r="T32" i="6"/>
  <c r="U32" i="6"/>
  <c r="V32" i="6"/>
  <c r="W32" i="6"/>
  <c r="X32" i="6"/>
  <c r="Y32" i="6"/>
  <c r="Z32" i="6"/>
  <c r="AC32" i="6"/>
  <c r="AD32" i="6"/>
  <c r="AE32" i="6"/>
  <c r="AF32" i="6"/>
  <c r="AG32" i="6"/>
  <c r="AH32" i="6"/>
  <c r="AI32" i="6"/>
  <c r="B33" i="6"/>
  <c r="C33" i="6"/>
  <c r="D33" i="6"/>
  <c r="E33" i="6"/>
  <c r="F33" i="6"/>
  <c r="G33" i="6"/>
  <c r="H33" i="6"/>
  <c r="K33" i="6"/>
  <c r="L33" i="6"/>
  <c r="M33" i="6"/>
  <c r="N33" i="6"/>
  <c r="O33" i="6"/>
  <c r="P33" i="6"/>
  <c r="Q33" i="6"/>
  <c r="T33" i="6"/>
  <c r="U33" i="6"/>
  <c r="V33" i="6"/>
  <c r="W33" i="6"/>
  <c r="X33" i="6"/>
  <c r="Y33" i="6"/>
  <c r="Z33" i="6"/>
  <c r="AC33" i="6"/>
  <c r="AD33" i="6"/>
  <c r="AE33" i="6"/>
  <c r="AF33" i="6"/>
  <c r="AG33" i="6"/>
  <c r="AH33" i="6"/>
  <c r="AI33" i="6"/>
  <c r="B34" i="6"/>
  <c r="C34" i="6"/>
  <c r="D34" i="6"/>
  <c r="E34" i="6"/>
  <c r="F34" i="6"/>
  <c r="G34" i="6"/>
  <c r="H34" i="6"/>
  <c r="K34" i="6"/>
  <c r="L34" i="6"/>
  <c r="M34" i="6"/>
  <c r="N34" i="6"/>
  <c r="O34" i="6"/>
  <c r="P34" i="6"/>
  <c r="Q34" i="6"/>
  <c r="T34" i="6"/>
  <c r="U34" i="6"/>
  <c r="V34" i="6"/>
  <c r="W34" i="6"/>
  <c r="X34" i="6"/>
  <c r="Y34" i="6"/>
  <c r="Z34" i="6"/>
  <c r="AC34" i="6"/>
  <c r="AD34" i="6"/>
  <c r="AE34" i="6"/>
  <c r="AF34" i="6"/>
  <c r="AG34" i="6"/>
  <c r="AH34" i="6"/>
  <c r="AI34" i="6"/>
  <c r="B35" i="6"/>
  <c r="C35" i="6"/>
  <c r="D35" i="6"/>
  <c r="E35" i="6"/>
  <c r="F35" i="6"/>
  <c r="G35" i="6"/>
  <c r="H35" i="6"/>
  <c r="K35" i="6"/>
  <c r="L35" i="6"/>
  <c r="M35" i="6"/>
  <c r="N35" i="6"/>
  <c r="O35" i="6"/>
  <c r="P35" i="6"/>
  <c r="Q35" i="6"/>
  <c r="T35" i="6"/>
  <c r="U35" i="6"/>
  <c r="V35" i="6"/>
  <c r="W35" i="6"/>
  <c r="X35" i="6"/>
  <c r="Y35" i="6"/>
  <c r="Z35" i="6"/>
  <c r="AC35" i="6"/>
  <c r="AD35" i="6"/>
  <c r="AE35" i="6"/>
  <c r="AF35" i="6"/>
  <c r="AG35" i="6"/>
  <c r="AH35" i="6"/>
  <c r="AI35" i="6"/>
  <c r="B36" i="6"/>
  <c r="C36" i="6"/>
  <c r="D36" i="6"/>
  <c r="E36" i="6"/>
  <c r="F36" i="6"/>
  <c r="G36" i="6"/>
  <c r="H36" i="6"/>
  <c r="K36" i="6"/>
  <c r="L36" i="6"/>
  <c r="M36" i="6"/>
  <c r="N36" i="6"/>
  <c r="O36" i="6"/>
  <c r="P36" i="6"/>
  <c r="Q36" i="6"/>
  <c r="T36" i="6"/>
  <c r="U36" i="6"/>
  <c r="V36" i="6"/>
  <c r="W36" i="6"/>
  <c r="X36" i="6"/>
  <c r="Y36" i="6"/>
  <c r="Z36" i="6"/>
  <c r="AC36" i="6"/>
  <c r="AD36" i="6"/>
  <c r="AE36" i="6"/>
  <c r="AF36" i="6"/>
  <c r="AG36" i="6"/>
  <c r="AH36" i="6"/>
  <c r="AI36" i="6"/>
  <c r="B37" i="6"/>
  <c r="C37" i="6"/>
  <c r="D37" i="6"/>
  <c r="E37" i="6"/>
  <c r="F37" i="6"/>
  <c r="G37" i="6"/>
  <c r="H37" i="6"/>
  <c r="K37" i="6"/>
  <c r="L37" i="6"/>
  <c r="M37" i="6"/>
  <c r="N37" i="6"/>
  <c r="O37" i="6"/>
  <c r="P37" i="6"/>
  <c r="Q37" i="6"/>
  <c r="T37" i="6"/>
  <c r="U37" i="6"/>
  <c r="V37" i="6"/>
  <c r="W37" i="6"/>
  <c r="X37" i="6"/>
  <c r="Y37" i="6"/>
  <c r="Z37" i="6"/>
  <c r="AC37" i="6"/>
  <c r="AD37" i="6"/>
  <c r="AE37" i="6"/>
  <c r="AF37" i="6"/>
  <c r="AG37" i="6"/>
  <c r="AH37" i="6"/>
  <c r="AI37" i="6"/>
  <c r="B38" i="6"/>
  <c r="C38" i="6"/>
  <c r="D38" i="6"/>
  <c r="E38" i="6"/>
  <c r="F38" i="6"/>
  <c r="G38" i="6"/>
  <c r="H38" i="6"/>
  <c r="K38" i="6"/>
  <c r="L38" i="6"/>
  <c r="M38" i="6"/>
  <c r="N38" i="6"/>
  <c r="O38" i="6"/>
  <c r="P38" i="6"/>
  <c r="Q38" i="6"/>
  <c r="T38" i="6"/>
  <c r="U38" i="6"/>
  <c r="V38" i="6"/>
  <c r="W38" i="6"/>
  <c r="X38" i="6"/>
  <c r="Y38" i="6"/>
  <c r="Z38" i="6"/>
  <c r="AC38" i="6"/>
  <c r="AD38" i="6"/>
  <c r="AE38" i="6"/>
  <c r="AF38" i="6"/>
  <c r="AG38" i="6"/>
  <c r="AH38" i="6"/>
  <c r="AI38" i="6"/>
  <c r="B39" i="6"/>
  <c r="C39" i="6"/>
  <c r="D39" i="6"/>
  <c r="E39" i="6"/>
  <c r="F39" i="6"/>
  <c r="G39" i="6"/>
  <c r="H39" i="6"/>
  <c r="K39" i="6"/>
  <c r="L39" i="6"/>
  <c r="M39" i="6"/>
  <c r="N39" i="6"/>
  <c r="O39" i="6"/>
  <c r="P39" i="6"/>
  <c r="Q39" i="6"/>
  <c r="T39" i="6"/>
  <c r="U39" i="6"/>
  <c r="V39" i="6"/>
  <c r="W39" i="6"/>
  <c r="X39" i="6"/>
  <c r="Y39" i="6"/>
  <c r="Z39" i="6"/>
  <c r="AC39" i="6"/>
  <c r="AD39" i="6"/>
  <c r="AE39" i="6"/>
  <c r="AF39" i="6"/>
  <c r="AG39" i="6"/>
  <c r="AH39" i="6"/>
  <c r="AI39" i="6"/>
  <c r="B40" i="6"/>
  <c r="C40" i="6"/>
  <c r="D40" i="6"/>
  <c r="E40" i="6"/>
  <c r="F40" i="6"/>
  <c r="G40" i="6"/>
  <c r="H40" i="6"/>
  <c r="K40" i="6"/>
  <c r="L40" i="6"/>
  <c r="M40" i="6"/>
  <c r="N40" i="6"/>
  <c r="O40" i="6"/>
  <c r="P40" i="6"/>
  <c r="Q40" i="6"/>
  <c r="T40" i="6"/>
  <c r="U40" i="6"/>
  <c r="V40" i="6"/>
  <c r="W40" i="6"/>
  <c r="X40" i="6"/>
  <c r="Y40" i="6"/>
  <c r="Z40" i="6"/>
  <c r="AC40" i="6"/>
  <c r="AD40" i="6"/>
  <c r="AE40" i="6"/>
  <c r="AF40" i="6"/>
  <c r="AG40" i="6"/>
  <c r="AH40" i="6"/>
  <c r="AI40" i="6"/>
  <c r="B41" i="6"/>
  <c r="C41" i="6"/>
  <c r="D41" i="6"/>
  <c r="E41" i="6"/>
  <c r="F41" i="6"/>
  <c r="G41" i="6"/>
  <c r="H41" i="6"/>
  <c r="K41" i="6"/>
  <c r="L41" i="6"/>
  <c r="M41" i="6"/>
  <c r="N41" i="6"/>
  <c r="O41" i="6"/>
  <c r="P41" i="6"/>
  <c r="Q41" i="6"/>
  <c r="T41" i="6"/>
  <c r="U41" i="6"/>
  <c r="V41" i="6"/>
  <c r="W41" i="6"/>
  <c r="X41" i="6"/>
  <c r="Y41" i="6"/>
  <c r="Z41" i="6"/>
  <c r="AC41" i="6"/>
  <c r="AD41" i="6"/>
  <c r="AE41" i="6"/>
  <c r="AF41" i="6"/>
  <c r="AG41" i="6"/>
  <c r="AH41" i="6"/>
  <c r="AI41" i="6"/>
  <c r="B42" i="6"/>
  <c r="C42" i="6"/>
  <c r="D42" i="6"/>
  <c r="E42" i="6"/>
  <c r="F42" i="6"/>
  <c r="G42" i="6"/>
  <c r="H42" i="6"/>
  <c r="K42" i="6"/>
  <c r="L42" i="6"/>
  <c r="M42" i="6"/>
  <c r="N42" i="6"/>
  <c r="O42" i="6"/>
  <c r="P42" i="6"/>
  <c r="Q42" i="6"/>
  <c r="T42" i="6"/>
  <c r="U42" i="6"/>
  <c r="V42" i="6"/>
  <c r="W42" i="6"/>
  <c r="X42" i="6"/>
  <c r="Y42" i="6"/>
  <c r="Z42" i="6"/>
  <c r="AC42" i="6"/>
  <c r="AD42" i="6"/>
  <c r="AE42" i="6"/>
  <c r="AF42" i="6"/>
  <c r="AG42" i="6"/>
  <c r="AH42" i="6"/>
  <c r="AI42" i="6"/>
  <c r="B43" i="6"/>
  <c r="C43" i="6"/>
  <c r="D43" i="6"/>
  <c r="E43" i="6"/>
  <c r="F43" i="6"/>
  <c r="G43" i="6"/>
  <c r="H43" i="6"/>
  <c r="K43" i="6"/>
  <c r="L43" i="6"/>
  <c r="M43" i="6"/>
  <c r="N43" i="6"/>
  <c r="O43" i="6"/>
  <c r="P43" i="6"/>
  <c r="Q43" i="6"/>
  <c r="T43" i="6"/>
  <c r="U43" i="6"/>
  <c r="V43" i="6"/>
  <c r="W43" i="6"/>
  <c r="X43" i="6"/>
  <c r="Y43" i="6"/>
  <c r="Z43" i="6"/>
  <c r="AC43" i="6"/>
  <c r="AD43" i="6"/>
  <c r="AE43" i="6"/>
  <c r="AF43" i="6"/>
  <c r="AG43" i="6"/>
  <c r="AH43" i="6"/>
  <c r="AI43" i="6"/>
  <c r="B44" i="6"/>
  <c r="C44" i="6"/>
  <c r="D44" i="6"/>
  <c r="E44" i="6"/>
  <c r="F44" i="6"/>
  <c r="G44" i="6"/>
  <c r="H44" i="6"/>
  <c r="K44" i="6"/>
  <c r="L44" i="6"/>
  <c r="M44" i="6"/>
  <c r="N44" i="6"/>
  <c r="O44" i="6"/>
  <c r="P44" i="6"/>
  <c r="Q44" i="6"/>
  <c r="T44" i="6"/>
  <c r="U44" i="6"/>
  <c r="V44" i="6"/>
  <c r="W44" i="6"/>
  <c r="X44" i="6"/>
  <c r="Y44" i="6"/>
  <c r="Z44" i="6"/>
  <c r="AC44" i="6"/>
  <c r="AD44" i="6"/>
  <c r="AE44" i="6"/>
  <c r="AF44" i="6"/>
  <c r="AG44" i="6"/>
  <c r="AH44" i="6"/>
  <c r="AI44" i="6"/>
  <c r="B45" i="6"/>
  <c r="C45" i="6"/>
  <c r="D45" i="6"/>
  <c r="E45" i="6"/>
  <c r="F45" i="6"/>
  <c r="G45" i="6"/>
  <c r="H45" i="6"/>
  <c r="K45" i="6"/>
  <c r="L45" i="6"/>
  <c r="M45" i="6"/>
  <c r="N45" i="6"/>
  <c r="O45" i="6"/>
  <c r="P45" i="6"/>
  <c r="Q45" i="6"/>
  <c r="T45" i="6"/>
  <c r="U45" i="6"/>
  <c r="V45" i="6"/>
  <c r="W45" i="6"/>
  <c r="X45" i="6"/>
  <c r="Y45" i="6"/>
  <c r="Z45" i="6"/>
  <c r="AC45" i="6"/>
  <c r="AD45" i="6"/>
  <c r="AE45" i="6"/>
  <c r="AF45" i="6"/>
  <c r="AG45" i="6"/>
  <c r="AH45" i="6"/>
  <c r="AI45" i="6"/>
  <c r="B46" i="6"/>
  <c r="C46" i="6"/>
  <c r="D46" i="6"/>
  <c r="E46" i="6"/>
  <c r="F46" i="6"/>
  <c r="G46" i="6"/>
  <c r="H46" i="6"/>
  <c r="K46" i="6"/>
  <c r="L46" i="6"/>
  <c r="M46" i="6"/>
  <c r="N46" i="6"/>
  <c r="O46" i="6"/>
  <c r="P46" i="6"/>
  <c r="Q46" i="6"/>
  <c r="T46" i="6"/>
  <c r="U46" i="6"/>
  <c r="V46" i="6"/>
  <c r="W46" i="6"/>
  <c r="X46" i="6"/>
  <c r="Y46" i="6"/>
  <c r="Z46" i="6"/>
  <c r="AC46" i="6"/>
  <c r="AD46" i="6"/>
  <c r="AE46" i="6"/>
  <c r="AF46" i="6"/>
  <c r="AG46" i="6"/>
  <c r="AH46" i="6"/>
  <c r="AI46" i="6"/>
  <c r="B47" i="6"/>
  <c r="C47" i="6"/>
  <c r="D47" i="6"/>
  <c r="E47" i="6"/>
  <c r="F47" i="6"/>
  <c r="G47" i="6"/>
  <c r="H47" i="6"/>
  <c r="K47" i="6"/>
  <c r="L47" i="6"/>
  <c r="M47" i="6"/>
  <c r="N47" i="6"/>
  <c r="O47" i="6"/>
  <c r="P47" i="6"/>
  <c r="Q47" i="6"/>
  <c r="T47" i="6"/>
  <c r="U47" i="6"/>
  <c r="V47" i="6"/>
  <c r="W47" i="6"/>
  <c r="X47" i="6"/>
  <c r="Y47" i="6"/>
  <c r="Z47" i="6"/>
  <c r="AC47" i="6"/>
  <c r="AD47" i="6"/>
  <c r="AE47" i="6"/>
  <c r="AF47" i="6"/>
  <c r="AG47" i="6"/>
  <c r="AH47" i="6"/>
  <c r="AI47" i="6"/>
  <c r="B48" i="6"/>
  <c r="C48" i="6"/>
  <c r="D48" i="6"/>
  <c r="E48" i="6"/>
  <c r="F48" i="6"/>
  <c r="G48" i="6"/>
  <c r="H48" i="6"/>
  <c r="K48" i="6"/>
  <c r="L48" i="6"/>
  <c r="M48" i="6"/>
  <c r="N48" i="6"/>
  <c r="O48" i="6"/>
  <c r="P48" i="6"/>
  <c r="Q48" i="6"/>
  <c r="T48" i="6"/>
  <c r="U48" i="6"/>
  <c r="V48" i="6"/>
  <c r="W48" i="6"/>
  <c r="X48" i="6"/>
  <c r="Y48" i="6"/>
  <c r="Z48" i="6"/>
  <c r="AC48" i="6"/>
  <c r="AD48" i="6"/>
  <c r="AE48" i="6"/>
  <c r="AF48" i="6"/>
  <c r="AG48" i="6"/>
  <c r="AH48" i="6"/>
  <c r="AI48" i="6"/>
  <c r="B49" i="6"/>
  <c r="C49" i="6"/>
  <c r="D49" i="6"/>
  <c r="E49" i="6"/>
  <c r="F49" i="6"/>
  <c r="G49" i="6"/>
  <c r="H49" i="6"/>
  <c r="K49" i="6"/>
  <c r="L49" i="6"/>
  <c r="M49" i="6"/>
  <c r="N49" i="6"/>
  <c r="O49" i="6"/>
  <c r="P49" i="6"/>
  <c r="Q49" i="6"/>
  <c r="T49" i="6"/>
  <c r="U49" i="6"/>
  <c r="V49" i="6"/>
  <c r="W49" i="6"/>
  <c r="X49" i="6"/>
  <c r="Y49" i="6"/>
  <c r="Z49" i="6"/>
  <c r="AC49" i="6"/>
  <c r="AD49" i="6"/>
  <c r="AE49" i="6"/>
  <c r="AF49" i="6"/>
  <c r="AG49" i="6"/>
  <c r="AH49" i="6"/>
  <c r="AI49" i="6"/>
  <c r="B50" i="6"/>
  <c r="C50" i="6"/>
  <c r="D50" i="6"/>
  <c r="E50" i="6"/>
  <c r="F50" i="6"/>
  <c r="G50" i="6"/>
  <c r="H50" i="6"/>
  <c r="K50" i="6"/>
  <c r="L50" i="6"/>
  <c r="M50" i="6"/>
  <c r="N50" i="6"/>
  <c r="O50" i="6"/>
  <c r="P50" i="6"/>
  <c r="Q50" i="6"/>
  <c r="T50" i="6"/>
  <c r="U50" i="6"/>
  <c r="V50" i="6"/>
  <c r="W50" i="6"/>
  <c r="X50" i="6"/>
  <c r="Y50" i="6"/>
  <c r="Z50" i="6"/>
  <c r="AC50" i="6"/>
  <c r="AD50" i="6"/>
  <c r="AE50" i="6"/>
  <c r="AF50" i="6"/>
  <c r="AG50" i="6"/>
  <c r="AH50" i="6"/>
  <c r="AI50" i="6"/>
  <c r="B51" i="6"/>
  <c r="C51" i="6"/>
  <c r="D51" i="6"/>
  <c r="E51" i="6"/>
  <c r="F51" i="6"/>
  <c r="G51" i="6"/>
  <c r="H51" i="6"/>
  <c r="K51" i="6"/>
  <c r="L51" i="6"/>
  <c r="M51" i="6"/>
  <c r="N51" i="6"/>
  <c r="O51" i="6"/>
  <c r="P51" i="6"/>
  <c r="Q51" i="6"/>
  <c r="T51" i="6"/>
  <c r="U51" i="6"/>
  <c r="V51" i="6"/>
  <c r="W51" i="6"/>
  <c r="X51" i="6"/>
  <c r="Y51" i="6"/>
  <c r="Z51" i="6"/>
  <c r="AC51" i="6"/>
  <c r="AD51" i="6"/>
  <c r="AE51" i="6"/>
  <c r="AF51" i="6"/>
  <c r="AG51" i="6"/>
  <c r="AH51" i="6"/>
  <c r="AI51" i="6"/>
  <c r="B52" i="6"/>
  <c r="C52" i="6"/>
  <c r="D52" i="6"/>
  <c r="E52" i="6"/>
  <c r="F52" i="6"/>
  <c r="G52" i="6"/>
  <c r="H52" i="6"/>
  <c r="K52" i="6"/>
  <c r="L52" i="6"/>
  <c r="M52" i="6"/>
  <c r="N52" i="6"/>
  <c r="O52" i="6"/>
  <c r="P52" i="6"/>
  <c r="Q52" i="6"/>
  <c r="T52" i="6"/>
  <c r="U52" i="6"/>
  <c r="V52" i="6"/>
  <c r="W52" i="6"/>
  <c r="X52" i="6"/>
  <c r="Y52" i="6"/>
  <c r="Z52" i="6"/>
  <c r="AC52" i="6"/>
  <c r="AD52" i="6"/>
  <c r="AE52" i="6"/>
  <c r="AF52" i="6"/>
  <c r="AG52" i="6"/>
  <c r="AH52" i="6"/>
  <c r="AI52" i="6"/>
  <c r="B53" i="6"/>
  <c r="C53" i="6"/>
  <c r="D53" i="6"/>
  <c r="E53" i="6"/>
  <c r="F53" i="6"/>
  <c r="G53" i="6"/>
  <c r="H53" i="6"/>
  <c r="K53" i="6"/>
  <c r="L53" i="6"/>
  <c r="M53" i="6"/>
  <c r="N53" i="6"/>
  <c r="O53" i="6"/>
  <c r="P53" i="6"/>
  <c r="Q53" i="6"/>
  <c r="T53" i="6"/>
  <c r="U53" i="6"/>
  <c r="V53" i="6"/>
  <c r="W53" i="6"/>
  <c r="X53" i="6"/>
  <c r="Y53" i="6"/>
  <c r="Z53" i="6"/>
  <c r="AC53" i="6"/>
  <c r="AD53" i="6"/>
  <c r="AE53" i="6"/>
  <c r="AF53" i="6"/>
  <c r="AG53" i="6"/>
  <c r="AH53" i="6"/>
  <c r="AI53" i="6"/>
  <c r="B54" i="6"/>
  <c r="C54" i="6"/>
  <c r="D54" i="6"/>
  <c r="E54" i="6"/>
  <c r="F54" i="6"/>
  <c r="G54" i="6"/>
  <c r="H54" i="6"/>
  <c r="K54" i="6"/>
  <c r="L54" i="6"/>
  <c r="M54" i="6"/>
  <c r="N54" i="6"/>
  <c r="O54" i="6"/>
  <c r="P54" i="6"/>
  <c r="Q54" i="6"/>
  <c r="T54" i="6"/>
  <c r="U54" i="6"/>
  <c r="V54" i="6"/>
  <c r="W54" i="6"/>
  <c r="X54" i="6"/>
  <c r="Y54" i="6"/>
  <c r="Z54" i="6"/>
  <c r="AC54" i="6"/>
  <c r="AD54" i="6"/>
  <c r="AE54" i="6"/>
  <c r="AF54" i="6"/>
  <c r="AG54" i="6"/>
  <c r="AH54" i="6"/>
  <c r="AI54" i="6"/>
  <c r="B55" i="6"/>
  <c r="C55" i="6"/>
  <c r="D55" i="6"/>
  <c r="E55" i="6"/>
  <c r="F55" i="6"/>
  <c r="G55" i="6"/>
  <c r="H55" i="6"/>
  <c r="K55" i="6"/>
  <c r="L55" i="6"/>
  <c r="M55" i="6"/>
  <c r="N55" i="6"/>
  <c r="O55" i="6"/>
  <c r="P55" i="6"/>
  <c r="Q55" i="6"/>
  <c r="T55" i="6"/>
  <c r="U55" i="6"/>
  <c r="V55" i="6"/>
  <c r="W55" i="6"/>
  <c r="X55" i="6"/>
  <c r="Y55" i="6"/>
  <c r="Z55" i="6"/>
  <c r="AC55" i="6"/>
  <c r="AD55" i="6"/>
  <c r="AE55" i="6"/>
  <c r="AF55" i="6"/>
  <c r="AG55" i="6"/>
  <c r="AH55" i="6"/>
  <c r="AI55" i="6"/>
  <c r="B56" i="6"/>
  <c r="C56" i="6"/>
  <c r="D56" i="6"/>
  <c r="E56" i="6"/>
  <c r="F56" i="6"/>
  <c r="G56" i="6"/>
  <c r="H56" i="6"/>
  <c r="K56" i="6"/>
  <c r="L56" i="6"/>
  <c r="M56" i="6"/>
  <c r="N56" i="6"/>
  <c r="O56" i="6"/>
  <c r="P56" i="6"/>
  <c r="Q56" i="6"/>
  <c r="T56" i="6"/>
  <c r="U56" i="6"/>
  <c r="V56" i="6"/>
  <c r="W56" i="6"/>
  <c r="X56" i="6"/>
  <c r="Y56" i="6"/>
  <c r="Z56" i="6"/>
  <c r="AC56" i="6"/>
  <c r="AD56" i="6"/>
  <c r="AE56" i="6"/>
  <c r="AF56" i="6"/>
  <c r="AG56" i="6"/>
  <c r="AH56" i="6"/>
  <c r="AI56" i="6"/>
  <c r="B57" i="6"/>
  <c r="C57" i="6"/>
  <c r="D57" i="6"/>
  <c r="E57" i="6"/>
  <c r="F57" i="6"/>
  <c r="G57" i="6"/>
  <c r="H57" i="6"/>
  <c r="K57" i="6"/>
  <c r="L57" i="6"/>
  <c r="M57" i="6"/>
  <c r="N57" i="6"/>
  <c r="O57" i="6"/>
  <c r="P57" i="6"/>
  <c r="Q57" i="6"/>
  <c r="T57" i="6"/>
  <c r="U57" i="6"/>
  <c r="V57" i="6"/>
  <c r="W57" i="6"/>
  <c r="X57" i="6"/>
  <c r="Y57" i="6"/>
  <c r="Z57" i="6"/>
  <c r="AC57" i="6"/>
  <c r="AD57" i="6"/>
  <c r="AE57" i="6"/>
  <c r="AF57" i="6"/>
  <c r="AG57" i="6"/>
  <c r="AH57" i="6"/>
  <c r="AI57" i="6"/>
  <c r="B58" i="6"/>
  <c r="C58" i="6"/>
  <c r="D58" i="6"/>
  <c r="E58" i="6"/>
  <c r="F58" i="6"/>
  <c r="G58" i="6"/>
  <c r="H58" i="6"/>
  <c r="K58" i="6"/>
  <c r="L58" i="6"/>
  <c r="M58" i="6"/>
  <c r="N58" i="6"/>
  <c r="O58" i="6"/>
  <c r="P58" i="6"/>
  <c r="Q58" i="6"/>
  <c r="T58" i="6"/>
  <c r="U58" i="6"/>
  <c r="V58" i="6"/>
  <c r="W58" i="6"/>
  <c r="X58" i="6"/>
  <c r="Y58" i="6"/>
  <c r="Z58" i="6"/>
  <c r="AC58" i="6"/>
  <c r="AD58" i="6"/>
  <c r="AE58" i="6"/>
  <c r="AF58" i="6"/>
  <c r="AG58" i="6"/>
  <c r="AH58" i="6"/>
  <c r="AI58" i="6"/>
  <c r="B59" i="6"/>
  <c r="C59" i="6"/>
  <c r="D59" i="6"/>
  <c r="E59" i="6"/>
  <c r="F59" i="6"/>
  <c r="G59" i="6"/>
  <c r="H59" i="6"/>
  <c r="K59" i="6"/>
  <c r="L59" i="6"/>
  <c r="M59" i="6"/>
  <c r="N59" i="6"/>
  <c r="O59" i="6"/>
  <c r="P59" i="6"/>
  <c r="Q59" i="6"/>
  <c r="T59" i="6"/>
  <c r="U59" i="6"/>
  <c r="V59" i="6"/>
  <c r="W59" i="6"/>
  <c r="X59" i="6"/>
  <c r="Y59" i="6"/>
  <c r="Z59" i="6"/>
  <c r="AC59" i="6"/>
  <c r="AD59" i="6"/>
  <c r="AE59" i="6"/>
  <c r="AF59" i="6"/>
  <c r="AG59" i="6"/>
  <c r="AH59" i="6"/>
  <c r="AI59" i="6"/>
  <c r="B60" i="6"/>
  <c r="C60" i="6"/>
  <c r="D60" i="6"/>
  <c r="E60" i="6"/>
  <c r="F60" i="6"/>
  <c r="G60" i="6"/>
  <c r="H60" i="6"/>
  <c r="K60" i="6"/>
  <c r="L60" i="6"/>
  <c r="M60" i="6"/>
  <c r="N60" i="6"/>
  <c r="O60" i="6"/>
  <c r="P60" i="6"/>
  <c r="Q60" i="6"/>
  <c r="T60" i="6"/>
  <c r="U60" i="6"/>
  <c r="V60" i="6"/>
  <c r="W60" i="6"/>
  <c r="X60" i="6"/>
  <c r="Y60" i="6"/>
  <c r="Z60" i="6"/>
  <c r="AC60" i="6"/>
  <c r="AD60" i="6"/>
  <c r="AE60" i="6"/>
  <c r="AF60" i="6"/>
  <c r="AG60" i="6"/>
  <c r="AH60" i="6"/>
  <c r="AI60" i="6"/>
  <c r="B61" i="6"/>
  <c r="C61" i="6"/>
  <c r="D61" i="6"/>
  <c r="E61" i="6"/>
  <c r="F61" i="6"/>
  <c r="G61" i="6"/>
  <c r="H61" i="6"/>
  <c r="K61" i="6"/>
  <c r="L61" i="6"/>
  <c r="M61" i="6"/>
  <c r="N61" i="6"/>
  <c r="O61" i="6"/>
  <c r="P61" i="6"/>
  <c r="Q61" i="6"/>
  <c r="T61" i="6"/>
  <c r="U61" i="6"/>
  <c r="V61" i="6"/>
  <c r="W61" i="6"/>
  <c r="X61" i="6"/>
  <c r="Y61" i="6"/>
  <c r="Z61" i="6"/>
  <c r="AC61" i="6"/>
  <c r="AD61" i="6"/>
  <c r="AE61" i="6"/>
  <c r="AF61" i="6"/>
  <c r="AG61" i="6"/>
  <c r="AH61" i="6"/>
  <c r="AI61" i="6"/>
  <c r="B62" i="6"/>
  <c r="C62" i="6"/>
  <c r="D62" i="6"/>
  <c r="E62" i="6"/>
  <c r="F62" i="6"/>
  <c r="G62" i="6"/>
  <c r="H62" i="6"/>
  <c r="K62" i="6"/>
  <c r="L62" i="6"/>
  <c r="M62" i="6"/>
  <c r="N62" i="6"/>
  <c r="O62" i="6"/>
  <c r="P62" i="6"/>
  <c r="Q62" i="6"/>
  <c r="T62" i="6"/>
  <c r="U62" i="6"/>
  <c r="V62" i="6"/>
  <c r="W62" i="6"/>
  <c r="X62" i="6"/>
  <c r="Y62" i="6"/>
  <c r="Z62" i="6"/>
  <c r="AC62" i="6"/>
  <c r="AD62" i="6"/>
  <c r="AE62" i="6"/>
  <c r="AF62" i="6"/>
  <c r="AG62" i="6"/>
  <c r="AH62" i="6"/>
  <c r="AI62" i="6"/>
  <c r="E2" i="19"/>
  <c r="AF2" i="19"/>
  <c r="U4" i="19"/>
  <c r="AD4" i="19"/>
  <c r="B8" i="19"/>
  <c r="C8" i="19"/>
  <c r="D8" i="19"/>
  <c r="E8" i="19"/>
  <c r="F8" i="19"/>
  <c r="G8" i="19"/>
  <c r="H8" i="19"/>
  <c r="K8" i="19"/>
  <c r="L8" i="19"/>
  <c r="M8" i="19"/>
  <c r="N8" i="19"/>
  <c r="O8" i="19"/>
  <c r="P8" i="19"/>
  <c r="Q8" i="19"/>
  <c r="T8" i="19"/>
  <c r="U8" i="19"/>
  <c r="V8" i="19"/>
  <c r="W8" i="19"/>
  <c r="X8" i="19"/>
  <c r="Y8" i="19"/>
  <c r="Z8" i="19"/>
  <c r="AC8" i="19"/>
  <c r="AD8" i="19"/>
  <c r="AE8" i="19"/>
  <c r="AF8" i="19"/>
  <c r="AG8" i="19"/>
  <c r="AH8" i="19"/>
  <c r="AI8" i="19"/>
  <c r="B9" i="19"/>
  <c r="C9" i="19"/>
  <c r="D9" i="19"/>
  <c r="E9" i="19"/>
  <c r="F9" i="19"/>
  <c r="G9" i="19"/>
  <c r="H9" i="19"/>
  <c r="K9" i="19"/>
  <c r="L9" i="19"/>
  <c r="M9" i="19"/>
  <c r="N9" i="19"/>
  <c r="O9" i="19"/>
  <c r="P9" i="19"/>
  <c r="Q9" i="19"/>
  <c r="T9" i="19"/>
  <c r="U9" i="19"/>
  <c r="V9" i="19"/>
  <c r="W9" i="19"/>
  <c r="X9" i="19"/>
  <c r="Y9" i="19"/>
  <c r="Z9" i="19"/>
  <c r="AC9" i="19"/>
  <c r="AD9" i="19"/>
  <c r="AE9" i="19"/>
  <c r="AF9" i="19"/>
  <c r="AG9" i="19"/>
  <c r="AH9" i="19"/>
  <c r="AI9" i="19"/>
  <c r="B10" i="19"/>
  <c r="C10" i="19"/>
  <c r="D10" i="19"/>
  <c r="E10" i="19"/>
  <c r="F10" i="19"/>
  <c r="G10" i="19"/>
  <c r="H10" i="19"/>
  <c r="K10" i="19"/>
  <c r="L10" i="19"/>
  <c r="M10" i="19"/>
  <c r="N10" i="19"/>
  <c r="O10" i="19"/>
  <c r="P10" i="19"/>
  <c r="Q10" i="19"/>
  <c r="T10" i="19"/>
  <c r="U10" i="19"/>
  <c r="V10" i="19"/>
  <c r="W10" i="19"/>
  <c r="X10" i="19"/>
  <c r="Y10" i="19"/>
  <c r="Z10" i="19"/>
  <c r="AC10" i="19"/>
  <c r="AD10" i="19"/>
  <c r="AE10" i="19"/>
  <c r="AF10" i="19"/>
  <c r="AG10" i="19"/>
  <c r="AH10" i="19"/>
  <c r="AI10" i="19"/>
  <c r="B11" i="19"/>
  <c r="C11" i="19"/>
  <c r="D11" i="19"/>
  <c r="E11" i="19"/>
  <c r="F11" i="19"/>
  <c r="G11" i="19"/>
  <c r="H11" i="19"/>
  <c r="K11" i="19"/>
  <c r="L11" i="19"/>
  <c r="M11" i="19"/>
  <c r="N11" i="19"/>
  <c r="O11" i="19"/>
  <c r="P11" i="19"/>
  <c r="Q11" i="19"/>
  <c r="T11" i="19"/>
  <c r="U11" i="19"/>
  <c r="V11" i="19"/>
  <c r="W11" i="19"/>
  <c r="X11" i="19"/>
  <c r="Y11" i="19"/>
  <c r="Z11" i="19"/>
  <c r="AC11" i="19"/>
  <c r="AD11" i="19"/>
  <c r="AE11" i="19"/>
  <c r="AF11" i="19"/>
  <c r="AG11" i="19"/>
  <c r="AH11" i="19"/>
  <c r="AI11" i="19"/>
  <c r="B12" i="19"/>
  <c r="C12" i="19"/>
  <c r="D12" i="19"/>
  <c r="E12" i="19"/>
  <c r="F12" i="19"/>
  <c r="G12" i="19"/>
  <c r="H12" i="19"/>
  <c r="K12" i="19"/>
  <c r="L12" i="19"/>
  <c r="M12" i="19"/>
  <c r="N12" i="19"/>
  <c r="O12" i="19"/>
  <c r="P12" i="19"/>
  <c r="Q12" i="19"/>
  <c r="T12" i="19"/>
  <c r="U12" i="19"/>
  <c r="V12" i="19"/>
  <c r="W12" i="19"/>
  <c r="X12" i="19"/>
  <c r="Y12" i="19"/>
  <c r="Z12" i="19"/>
  <c r="AC12" i="19"/>
  <c r="AD12" i="19"/>
  <c r="AE12" i="19"/>
  <c r="AF12" i="19"/>
  <c r="AG12" i="19"/>
  <c r="AH12" i="19"/>
  <c r="AI12" i="19"/>
  <c r="B13" i="19"/>
  <c r="C13" i="19"/>
  <c r="D13" i="19"/>
  <c r="E13" i="19"/>
  <c r="F13" i="19"/>
  <c r="G13" i="19"/>
  <c r="H13" i="19"/>
  <c r="K13" i="19"/>
  <c r="L13" i="19"/>
  <c r="M13" i="19"/>
  <c r="N13" i="19"/>
  <c r="O13" i="19"/>
  <c r="P13" i="19"/>
  <c r="Q13" i="19"/>
  <c r="T13" i="19"/>
  <c r="U13" i="19"/>
  <c r="V13" i="19"/>
  <c r="W13" i="19"/>
  <c r="X13" i="19"/>
  <c r="Y13" i="19"/>
  <c r="Z13" i="19"/>
  <c r="AC13" i="19"/>
  <c r="AD13" i="19"/>
  <c r="AE13" i="19"/>
  <c r="AF13" i="19"/>
  <c r="AG13" i="19"/>
  <c r="AH13" i="19"/>
  <c r="AI13" i="19"/>
  <c r="B14" i="19"/>
  <c r="C14" i="19"/>
  <c r="D14" i="19"/>
  <c r="E14" i="19"/>
  <c r="F14" i="19"/>
  <c r="G14" i="19"/>
  <c r="H14" i="19"/>
  <c r="K14" i="19"/>
  <c r="L14" i="19"/>
  <c r="M14" i="19"/>
  <c r="N14" i="19"/>
  <c r="O14" i="19"/>
  <c r="P14" i="19"/>
  <c r="Q14" i="19"/>
  <c r="T14" i="19"/>
  <c r="U14" i="19"/>
  <c r="V14" i="19"/>
  <c r="W14" i="19"/>
  <c r="X14" i="19"/>
  <c r="Y14" i="19"/>
  <c r="Z14" i="19"/>
  <c r="AC14" i="19"/>
  <c r="AD14" i="19"/>
  <c r="AE14" i="19"/>
  <c r="AF14" i="19"/>
  <c r="AG14" i="19"/>
  <c r="AH14" i="19"/>
  <c r="AI14" i="19"/>
  <c r="B15" i="19"/>
  <c r="C15" i="19"/>
  <c r="D15" i="19"/>
  <c r="E15" i="19"/>
  <c r="F15" i="19"/>
  <c r="G15" i="19"/>
  <c r="H15" i="19"/>
  <c r="K15" i="19"/>
  <c r="L15" i="19"/>
  <c r="M15" i="19"/>
  <c r="N15" i="19"/>
  <c r="O15" i="19"/>
  <c r="P15" i="19"/>
  <c r="Q15" i="19"/>
  <c r="T15" i="19"/>
  <c r="U15" i="19"/>
  <c r="V15" i="19"/>
  <c r="W15" i="19"/>
  <c r="X15" i="19"/>
  <c r="Y15" i="19"/>
  <c r="Z15" i="19"/>
  <c r="AC15" i="19"/>
  <c r="AD15" i="19"/>
  <c r="AE15" i="19"/>
  <c r="AF15" i="19"/>
  <c r="AG15" i="19"/>
  <c r="AH15" i="19"/>
  <c r="AI15" i="19"/>
  <c r="B16" i="19"/>
  <c r="C16" i="19"/>
  <c r="D16" i="19"/>
  <c r="E16" i="19"/>
  <c r="F16" i="19"/>
  <c r="G16" i="19"/>
  <c r="H16" i="19"/>
  <c r="K16" i="19"/>
  <c r="L16" i="19"/>
  <c r="M16" i="19"/>
  <c r="N16" i="19"/>
  <c r="O16" i="19"/>
  <c r="P16" i="19"/>
  <c r="Q16" i="19"/>
  <c r="T16" i="19"/>
  <c r="U16" i="19"/>
  <c r="V16" i="19"/>
  <c r="W16" i="19"/>
  <c r="X16" i="19"/>
  <c r="Y16" i="19"/>
  <c r="Z16" i="19"/>
  <c r="AC16" i="19"/>
  <c r="AD16" i="19"/>
  <c r="AE16" i="19"/>
  <c r="AF16" i="19"/>
  <c r="AG16" i="19"/>
  <c r="AH16" i="19"/>
  <c r="AI16" i="19"/>
  <c r="B17" i="19"/>
  <c r="C17" i="19"/>
  <c r="D17" i="19"/>
  <c r="E17" i="19"/>
  <c r="F17" i="19"/>
  <c r="G17" i="19"/>
  <c r="H17" i="19"/>
  <c r="K17" i="19"/>
  <c r="L17" i="19"/>
  <c r="M17" i="19"/>
  <c r="N17" i="19"/>
  <c r="O17" i="19"/>
  <c r="P17" i="19"/>
  <c r="Q17" i="19"/>
  <c r="T17" i="19"/>
  <c r="U17" i="19"/>
  <c r="V17" i="19"/>
  <c r="W17" i="19"/>
  <c r="X17" i="19"/>
  <c r="Y17" i="19"/>
  <c r="Z17" i="19"/>
  <c r="AC17" i="19"/>
  <c r="AD17" i="19"/>
  <c r="AE17" i="19"/>
  <c r="AF17" i="19"/>
  <c r="AG17" i="19"/>
  <c r="AH17" i="19"/>
  <c r="AI17" i="19"/>
  <c r="B18" i="19"/>
  <c r="C18" i="19"/>
  <c r="D18" i="19"/>
  <c r="E18" i="19"/>
  <c r="F18" i="19"/>
  <c r="G18" i="19"/>
  <c r="H18" i="19"/>
  <c r="K18" i="19"/>
  <c r="L18" i="19"/>
  <c r="M18" i="19"/>
  <c r="N18" i="19"/>
  <c r="O18" i="19"/>
  <c r="P18" i="19"/>
  <c r="Q18" i="19"/>
  <c r="T18" i="19"/>
  <c r="U18" i="19"/>
  <c r="V18" i="19"/>
  <c r="W18" i="19"/>
  <c r="X18" i="19"/>
  <c r="Y18" i="19"/>
  <c r="Z18" i="19"/>
  <c r="AC18" i="19"/>
  <c r="AD18" i="19"/>
  <c r="AE18" i="19"/>
  <c r="AF18" i="19"/>
  <c r="AG18" i="19"/>
  <c r="AH18" i="19"/>
  <c r="AI18" i="19"/>
  <c r="B19" i="19"/>
  <c r="C19" i="19"/>
  <c r="D19" i="19"/>
  <c r="E19" i="19"/>
  <c r="F19" i="19"/>
  <c r="G19" i="19"/>
  <c r="H19" i="19"/>
  <c r="K19" i="19"/>
  <c r="L19" i="19"/>
  <c r="M19" i="19"/>
  <c r="N19" i="19"/>
  <c r="O19" i="19"/>
  <c r="P19" i="19"/>
  <c r="Q19" i="19"/>
  <c r="T19" i="19"/>
  <c r="U19" i="19"/>
  <c r="V19" i="19"/>
  <c r="W19" i="19"/>
  <c r="X19" i="19"/>
  <c r="Y19" i="19"/>
  <c r="Z19" i="19"/>
  <c r="AC19" i="19"/>
  <c r="AD19" i="19"/>
  <c r="AE19" i="19"/>
  <c r="AF19" i="19"/>
  <c r="AG19" i="19"/>
  <c r="AH19" i="19"/>
  <c r="AI19" i="19"/>
  <c r="B20" i="19"/>
  <c r="C20" i="19"/>
  <c r="D20" i="19"/>
  <c r="E20" i="19"/>
  <c r="F20" i="19"/>
  <c r="G20" i="19"/>
  <c r="H20" i="19"/>
  <c r="K20" i="19"/>
  <c r="L20" i="19"/>
  <c r="M20" i="19"/>
  <c r="N20" i="19"/>
  <c r="O20" i="19"/>
  <c r="P20" i="19"/>
  <c r="Q20" i="19"/>
  <c r="T20" i="19"/>
  <c r="U20" i="19"/>
  <c r="V20" i="19"/>
  <c r="W20" i="19"/>
  <c r="X20" i="19"/>
  <c r="Y20" i="19"/>
  <c r="Z20" i="19"/>
  <c r="AC20" i="19"/>
  <c r="AD20" i="19"/>
  <c r="AE20" i="19"/>
  <c r="AF20" i="19"/>
  <c r="AG20" i="19"/>
  <c r="AH20" i="19"/>
  <c r="AI20" i="19"/>
  <c r="B21" i="19"/>
  <c r="C21" i="19"/>
  <c r="D21" i="19"/>
  <c r="E21" i="19"/>
  <c r="F21" i="19"/>
  <c r="G21" i="19"/>
  <c r="H21" i="19"/>
  <c r="K21" i="19"/>
  <c r="L21" i="19"/>
  <c r="M21" i="19"/>
  <c r="N21" i="19"/>
  <c r="O21" i="19"/>
  <c r="P21" i="19"/>
  <c r="Q21" i="19"/>
  <c r="T21" i="19"/>
  <c r="U21" i="19"/>
  <c r="V21" i="19"/>
  <c r="W21" i="19"/>
  <c r="X21" i="19"/>
  <c r="Y21" i="19"/>
  <c r="Z21" i="19"/>
  <c r="AC21" i="19"/>
  <c r="AD21" i="19"/>
  <c r="AE21" i="19"/>
  <c r="AF21" i="19"/>
  <c r="AG21" i="19"/>
  <c r="AH21" i="19"/>
  <c r="AI21" i="19"/>
  <c r="B22" i="19"/>
  <c r="C22" i="19"/>
  <c r="D22" i="19"/>
  <c r="E22" i="19"/>
  <c r="F22" i="19"/>
  <c r="G22" i="19"/>
  <c r="H22" i="19"/>
  <c r="K22" i="19"/>
  <c r="L22" i="19"/>
  <c r="M22" i="19"/>
  <c r="N22" i="19"/>
  <c r="O22" i="19"/>
  <c r="P22" i="19"/>
  <c r="Q22" i="19"/>
  <c r="T22" i="19"/>
  <c r="U22" i="19"/>
  <c r="V22" i="19"/>
  <c r="W22" i="19"/>
  <c r="X22" i="19"/>
  <c r="Y22" i="19"/>
  <c r="Z22" i="19"/>
  <c r="AC22" i="19"/>
  <c r="AD22" i="19"/>
  <c r="AE22" i="19"/>
  <c r="AF22" i="19"/>
  <c r="AG22" i="19"/>
  <c r="AH22" i="19"/>
  <c r="AI22" i="19"/>
  <c r="B23" i="19"/>
  <c r="C23" i="19"/>
  <c r="D23" i="19"/>
  <c r="E23" i="19"/>
  <c r="F23" i="19"/>
  <c r="G23" i="19"/>
  <c r="H23" i="19"/>
  <c r="K23" i="19"/>
  <c r="L23" i="19"/>
  <c r="M23" i="19"/>
  <c r="N23" i="19"/>
  <c r="O23" i="19"/>
  <c r="P23" i="19"/>
  <c r="Q23" i="19"/>
  <c r="T23" i="19"/>
  <c r="U23" i="19"/>
  <c r="V23" i="19"/>
  <c r="W23" i="19"/>
  <c r="X23" i="19"/>
  <c r="Y23" i="19"/>
  <c r="Z23" i="19"/>
  <c r="AC23" i="19"/>
  <c r="AD23" i="19"/>
  <c r="AE23" i="19"/>
  <c r="AF23" i="19"/>
  <c r="AG23" i="19"/>
  <c r="AH23" i="19"/>
  <c r="AI23" i="19"/>
  <c r="B24" i="19"/>
  <c r="C24" i="19"/>
  <c r="D24" i="19"/>
  <c r="E24" i="19"/>
  <c r="F24" i="19"/>
  <c r="G24" i="19"/>
  <c r="H24" i="19"/>
  <c r="K24" i="19"/>
  <c r="L24" i="19"/>
  <c r="M24" i="19"/>
  <c r="N24" i="19"/>
  <c r="O24" i="19"/>
  <c r="P24" i="19"/>
  <c r="Q24" i="19"/>
  <c r="T24" i="19"/>
  <c r="U24" i="19"/>
  <c r="V24" i="19"/>
  <c r="W24" i="19"/>
  <c r="X24" i="19"/>
  <c r="Y24" i="19"/>
  <c r="Z24" i="19"/>
  <c r="AC24" i="19"/>
  <c r="AD24" i="19"/>
  <c r="AE24" i="19"/>
  <c r="AF24" i="19"/>
  <c r="AG24" i="19"/>
  <c r="AH24" i="19"/>
  <c r="AI24" i="19"/>
  <c r="B25" i="19"/>
  <c r="C25" i="19"/>
  <c r="D25" i="19"/>
  <c r="E25" i="19"/>
  <c r="F25" i="19"/>
  <c r="G25" i="19"/>
  <c r="H25" i="19"/>
  <c r="K25" i="19"/>
  <c r="L25" i="19"/>
  <c r="M25" i="19"/>
  <c r="N25" i="19"/>
  <c r="O25" i="19"/>
  <c r="P25" i="19"/>
  <c r="Q25" i="19"/>
  <c r="T25" i="19"/>
  <c r="U25" i="19"/>
  <c r="V25" i="19"/>
  <c r="W25" i="19"/>
  <c r="X25" i="19"/>
  <c r="Y25" i="19"/>
  <c r="Z25" i="19"/>
  <c r="AC25" i="19"/>
  <c r="AD25" i="19"/>
  <c r="AE25" i="19"/>
  <c r="AF25" i="19"/>
  <c r="AG25" i="19"/>
  <c r="AH25" i="19"/>
  <c r="AI25" i="19"/>
  <c r="B26" i="19"/>
  <c r="C26" i="19"/>
  <c r="D26" i="19"/>
  <c r="E26" i="19"/>
  <c r="F26" i="19"/>
  <c r="G26" i="19"/>
  <c r="H26" i="19"/>
  <c r="K26" i="19"/>
  <c r="L26" i="19"/>
  <c r="M26" i="19"/>
  <c r="N26" i="19"/>
  <c r="O26" i="19"/>
  <c r="P26" i="19"/>
  <c r="Q26" i="19"/>
  <c r="T26" i="19"/>
  <c r="U26" i="19"/>
  <c r="V26" i="19"/>
  <c r="W26" i="19"/>
  <c r="X26" i="19"/>
  <c r="Y26" i="19"/>
  <c r="Z26" i="19"/>
  <c r="AC26" i="19"/>
  <c r="AD26" i="19"/>
  <c r="AE26" i="19"/>
  <c r="AF26" i="19"/>
  <c r="AG26" i="19"/>
  <c r="AH26" i="19"/>
  <c r="AI26" i="19"/>
  <c r="B27" i="19"/>
  <c r="C27" i="19"/>
  <c r="D27" i="19"/>
  <c r="E27" i="19"/>
  <c r="F27" i="19"/>
  <c r="G27" i="19"/>
  <c r="H27" i="19"/>
  <c r="K27" i="19"/>
  <c r="L27" i="19"/>
  <c r="M27" i="19"/>
  <c r="N27" i="19"/>
  <c r="O27" i="19"/>
  <c r="P27" i="19"/>
  <c r="Q27" i="19"/>
  <c r="T27" i="19"/>
  <c r="U27" i="19"/>
  <c r="V27" i="19"/>
  <c r="W27" i="19"/>
  <c r="X27" i="19"/>
  <c r="Y27" i="19"/>
  <c r="Z27" i="19"/>
  <c r="AC27" i="19"/>
  <c r="AD27" i="19"/>
  <c r="AE27" i="19"/>
  <c r="AF27" i="19"/>
  <c r="AG27" i="19"/>
  <c r="AH27" i="19"/>
  <c r="AI27" i="19"/>
  <c r="B28" i="19"/>
  <c r="C28" i="19"/>
  <c r="D28" i="19"/>
  <c r="E28" i="19"/>
  <c r="F28" i="19"/>
  <c r="G28" i="19"/>
  <c r="H28" i="19"/>
  <c r="K28" i="19"/>
  <c r="L28" i="19"/>
  <c r="M28" i="19"/>
  <c r="N28" i="19"/>
  <c r="O28" i="19"/>
  <c r="P28" i="19"/>
  <c r="Q28" i="19"/>
  <c r="T28" i="19"/>
  <c r="U28" i="19"/>
  <c r="V28" i="19"/>
  <c r="W28" i="19"/>
  <c r="X28" i="19"/>
  <c r="Y28" i="19"/>
  <c r="Z28" i="19"/>
  <c r="AC28" i="19"/>
  <c r="AD28" i="19"/>
  <c r="AE28" i="19"/>
  <c r="AF28" i="19"/>
  <c r="AG28" i="19"/>
  <c r="AH28" i="19"/>
  <c r="AI28" i="19"/>
  <c r="B29" i="19"/>
  <c r="C29" i="19"/>
  <c r="D29" i="19"/>
  <c r="E29" i="19"/>
  <c r="F29" i="19"/>
  <c r="G29" i="19"/>
  <c r="H29" i="19"/>
  <c r="K29" i="19"/>
  <c r="L29" i="19"/>
  <c r="M29" i="19"/>
  <c r="N29" i="19"/>
  <c r="O29" i="19"/>
  <c r="P29" i="19"/>
  <c r="Q29" i="19"/>
  <c r="T29" i="19"/>
  <c r="U29" i="19"/>
  <c r="V29" i="19"/>
  <c r="W29" i="19"/>
  <c r="X29" i="19"/>
  <c r="Y29" i="19"/>
  <c r="Z29" i="19"/>
  <c r="AC29" i="19"/>
  <c r="AD29" i="19"/>
  <c r="AE29" i="19"/>
  <c r="AF29" i="19"/>
  <c r="AG29" i="19"/>
  <c r="AH29" i="19"/>
  <c r="AI29" i="19"/>
  <c r="B30" i="19"/>
  <c r="C30" i="19"/>
  <c r="D30" i="19"/>
  <c r="E30" i="19"/>
  <c r="F30" i="19"/>
  <c r="G30" i="19"/>
  <c r="H30" i="19"/>
  <c r="K30" i="19"/>
  <c r="L30" i="19"/>
  <c r="M30" i="19"/>
  <c r="N30" i="19"/>
  <c r="O30" i="19"/>
  <c r="P30" i="19"/>
  <c r="Q30" i="19"/>
  <c r="T30" i="19"/>
  <c r="U30" i="19"/>
  <c r="V30" i="19"/>
  <c r="W30" i="19"/>
  <c r="X30" i="19"/>
  <c r="Y30" i="19"/>
  <c r="Z30" i="19"/>
  <c r="AC30" i="19"/>
  <c r="AD30" i="19"/>
  <c r="AE30" i="19"/>
  <c r="AF30" i="19"/>
  <c r="AG30" i="19"/>
  <c r="AH30" i="19"/>
  <c r="AI30" i="19"/>
  <c r="B31" i="19"/>
  <c r="C31" i="19"/>
  <c r="D31" i="19"/>
  <c r="E31" i="19"/>
  <c r="F31" i="19"/>
  <c r="G31" i="19"/>
  <c r="H31" i="19"/>
  <c r="K31" i="19"/>
  <c r="L31" i="19"/>
  <c r="M31" i="19"/>
  <c r="N31" i="19"/>
  <c r="O31" i="19"/>
  <c r="P31" i="19"/>
  <c r="Q31" i="19"/>
  <c r="T31" i="19"/>
  <c r="U31" i="19"/>
  <c r="V31" i="19"/>
  <c r="W31" i="19"/>
  <c r="X31" i="19"/>
  <c r="Y31" i="19"/>
  <c r="Z31" i="19"/>
  <c r="AC31" i="19"/>
  <c r="AD31" i="19"/>
  <c r="AE31" i="19"/>
  <c r="AF31" i="19"/>
  <c r="AG31" i="19"/>
  <c r="AH31" i="19"/>
  <c r="AI31" i="19"/>
  <c r="B32" i="19"/>
  <c r="C32" i="19"/>
  <c r="D32" i="19"/>
  <c r="E32" i="19"/>
  <c r="F32" i="19"/>
  <c r="G32" i="19"/>
  <c r="H32" i="19"/>
  <c r="K32" i="19"/>
  <c r="L32" i="19"/>
  <c r="M32" i="19"/>
  <c r="N32" i="19"/>
  <c r="O32" i="19"/>
  <c r="P32" i="19"/>
  <c r="Q32" i="19"/>
  <c r="T32" i="19"/>
  <c r="U32" i="19"/>
  <c r="V32" i="19"/>
  <c r="W32" i="19"/>
  <c r="X32" i="19"/>
  <c r="Y32" i="19"/>
  <c r="Z32" i="19"/>
  <c r="AC32" i="19"/>
  <c r="AD32" i="19"/>
  <c r="AE32" i="19"/>
  <c r="AF32" i="19"/>
  <c r="AG32" i="19"/>
  <c r="AH32" i="19"/>
  <c r="AI32" i="19"/>
  <c r="B33" i="19"/>
  <c r="C33" i="19"/>
  <c r="D33" i="19"/>
  <c r="E33" i="19"/>
  <c r="F33" i="19"/>
  <c r="G33" i="19"/>
  <c r="H33" i="19"/>
  <c r="K33" i="19"/>
  <c r="L33" i="19"/>
  <c r="M33" i="19"/>
  <c r="N33" i="19"/>
  <c r="O33" i="19"/>
  <c r="P33" i="19"/>
  <c r="Q33" i="19"/>
  <c r="T33" i="19"/>
  <c r="U33" i="19"/>
  <c r="V33" i="19"/>
  <c r="W33" i="19"/>
  <c r="X33" i="19"/>
  <c r="Y33" i="19"/>
  <c r="Z33" i="19"/>
  <c r="AC33" i="19"/>
  <c r="AD33" i="19"/>
  <c r="AE33" i="19"/>
  <c r="AF33" i="19"/>
  <c r="AG33" i="19"/>
  <c r="AH33" i="19"/>
  <c r="AI33" i="19"/>
  <c r="B34" i="19"/>
  <c r="C34" i="19"/>
  <c r="D34" i="19"/>
  <c r="E34" i="19"/>
  <c r="F34" i="19"/>
  <c r="G34" i="19"/>
  <c r="H34" i="19"/>
  <c r="K34" i="19"/>
  <c r="L34" i="19"/>
  <c r="M34" i="19"/>
  <c r="N34" i="19"/>
  <c r="O34" i="19"/>
  <c r="P34" i="19"/>
  <c r="Q34" i="19"/>
  <c r="T34" i="19"/>
  <c r="U34" i="19"/>
  <c r="V34" i="19"/>
  <c r="W34" i="19"/>
  <c r="X34" i="19"/>
  <c r="Y34" i="19"/>
  <c r="Z34" i="19"/>
  <c r="AC34" i="19"/>
  <c r="AD34" i="19"/>
  <c r="AE34" i="19"/>
  <c r="AF34" i="19"/>
  <c r="AG34" i="19"/>
  <c r="AH34" i="19"/>
  <c r="AI34" i="19"/>
  <c r="B35" i="19"/>
  <c r="C35" i="19"/>
  <c r="D35" i="19"/>
  <c r="E35" i="19"/>
  <c r="F35" i="19"/>
  <c r="G35" i="19"/>
  <c r="H35" i="19"/>
  <c r="K35" i="19"/>
  <c r="L35" i="19"/>
  <c r="M35" i="19"/>
  <c r="N35" i="19"/>
  <c r="O35" i="19"/>
  <c r="P35" i="19"/>
  <c r="Q35" i="19"/>
  <c r="T35" i="19"/>
  <c r="U35" i="19"/>
  <c r="V35" i="19"/>
  <c r="W35" i="19"/>
  <c r="X35" i="19"/>
  <c r="Y35" i="19"/>
  <c r="Z35" i="19"/>
  <c r="AC35" i="19"/>
  <c r="AD35" i="19"/>
  <c r="AE35" i="19"/>
  <c r="AF35" i="19"/>
  <c r="AG35" i="19"/>
  <c r="AH35" i="19"/>
  <c r="AI35" i="19"/>
  <c r="B36" i="19"/>
  <c r="C36" i="19"/>
  <c r="D36" i="19"/>
  <c r="E36" i="19"/>
  <c r="F36" i="19"/>
  <c r="G36" i="19"/>
  <c r="H36" i="19"/>
  <c r="K36" i="19"/>
  <c r="L36" i="19"/>
  <c r="M36" i="19"/>
  <c r="N36" i="19"/>
  <c r="O36" i="19"/>
  <c r="P36" i="19"/>
  <c r="Q36" i="19"/>
  <c r="T36" i="19"/>
  <c r="U36" i="19"/>
  <c r="V36" i="19"/>
  <c r="W36" i="19"/>
  <c r="X36" i="19"/>
  <c r="Y36" i="19"/>
  <c r="Z36" i="19"/>
  <c r="AC36" i="19"/>
  <c r="AD36" i="19"/>
  <c r="AE36" i="19"/>
  <c r="AF36" i="19"/>
  <c r="AG36" i="19"/>
  <c r="AH36" i="19"/>
  <c r="AI36" i="19"/>
  <c r="B37" i="19"/>
  <c r="C37" i="19"/>
  <c r="D37" i="19"/>
  <c r="E37" i="19"/>
  <c r="F37" i="19"/>
  <c r="G37" i="19"/>
  <c r="H37" i="19"/>
  <c r="K37" i="19"/>
  <c r="L37" i="19"/>
  <c r="M37" i="19"/>
  <c r="N37" i="19"/>
  <c r="O37" i="19"/>
  <c r="P37" i="19"/>
  <c r="Q37" i="19"/>
  <c r="T37" i="19"/>
  <c r="U37" i="19"/>
  <c r="V37" i="19"/>
  <c r="W37" i="19"/>
  <c r="X37" i="19"/>
  <c r="Y37" i="19"/>
  <c r="Z37" i="19"/>
  <c r="AC37" i="19"/>
  <c r="AD37" i="19"/>
  <c r="AE37" i="19"/>
  <c r="AF37" i="19"/>
  <c r="AG37" i="19"/>
  <c r="AH37" i="19"/>
  <c r="AI37" i="19"/>
  <c r="B38" i="19"/>
  <c r="C38" i="19"/>
  <c r="D38" i="19"/>
  <c r="E38" i="19"/>
  <c r="F38" i="19"/>
  <c r="G38" i="19"/>
  <c r="H38" i="19"/>
  <c r="K38" i="19"/>
  <c r="L38" i="19"/>
  <c r="M38" i="19"/>
  <c r="N38" i="19"/>
  <c r="O38" i="19"/>
  <c r="P38" i="19"/>
  <c r="Q38" i="19"/>
  <c r="T38" i="19"/>
  <c r="U38" i="19"/>
  <c r="V38" i="19"/>
  <c r="W38" i="19"/>
  <c r="X38" i="19"/>
  <c r="Y38" i="19"/>
  <c r="Z38" i="19"/>
  <c r="AC38" i="19"/>
  <c r="AD38" i="19"/>
  <c r="AE38" i="19"/>
  <c r="AF38" i="19"/>
  <c r="AG38" i="19"/>
  <c r="AH38" i="19"/>
  <c r="AI38" i="19"/>
  <c r="B39" i="19"/>
  <c r="C39" i="19"/>
  <c r="D39" i="19"/>
  <c r="E39" i="19"/>
  <c r="F39" i="19"/>
  <c r="G39" i="19"/>
  <c r="H39" i="19"/>
  <c r="K39" i="19"/>
  <c r="L39" i="19"/>
  <c r="M39" i="19"/>
  <c r="N39" i="19"/>
  <c r="O39" i="19"/>
  <c r="P39" i="19"/>
  <c r="Q39" i="19"/>
  <c r="T39" i="19"/>
  <c r="U39" i="19"/>
  <c r="V39" i="19"/>
  <c r="W39" i="19"/>
  <c r="X39" i="19"/>
  <c r="Y39" i="19"/>
  <c r="Z39" i="19"/>
  <c r="AC39" i="19"/>
  <c r="AD39" i="19"/>
  <c r="AE39" i="19"/>
  <c r="AF39" i="19"/>
  <c r="AG39" i="19"/>
  <c r="AH39" i="19"/>
  <c r="AI39" i="19"/>
  <c r="B40" i="19"/>
  <c r="C40" i="19"/>
  <c r="D40" i="19"/>
  <c r="E40" i="19"/>
  <c r="F40" i="19"/>
  <c r="G40" i="19"/>
  <c r="H40" i="19"/>
  <c r="K40" i="19"/>
  <c r="L40" i="19"/>
  <c r="M40" i="19"/>
  <c r="N40" i="19"/>
  <c r="O40" i="19"/>
  <c r="P40" i="19"/>
  <c r="Q40" i="19"/>
  <c r="T40" i="19"/>
  <c r="U40" i="19"/>
  <c r="V40" i="19"/>
  <c r="W40" i="19"/>
  <c r="X40" i="19"/>
  <c r="Y40" i="19"/>
  <c r="Z40" i="19"/>
  <c r="AC40" i="19"/>
  <c r="AD40" i="19"/>
  <c r="AE40" i="19"/>
  <c r="AF40" i="19"/>
  <c r="AG40" i="19"/>
  <c r="AH40" i="19"/>
  <c r="AI40" i="19"/>
  <c r="B41" i="19"/>
  <c r="C41" i="19"/>
  <c r="D41" i="19"/>
  <c r="E41" i="19"/>
  <c r="F41" i="19"/>
  <c r="G41" i="19"/>
  <c r="H41" i="19"/>
  <c r="K41" i="19"/>
  <c r="L41" i="19"/>
  <c r="M41" i="19"/>
  <c r="N41" i="19"/>
  <c r="O41" i="19"/>
  <c r="P41" i="19"/>
  <c r="Q41" i="19"/>
  <c r="T41" i="19"/>
  <c r="U41" i="19"/>
  <c r="V41" i="19"/>
  <c r="W41" i="19"/>
  <c r="X41" i="19"/>
  <c r="Y41" i="19"/>
  <c r="Z41" i="19"/>
  <c r="AC41" i="19"/>
  <c r="AD41" i="19"/>
  <c r="AE41" i="19"/>
  <c r="AF41" i="19"/>
  <c r="AG41" i="19"/>
  <c r="AH41" i="19"/>
  <c r="AI41" i="19"/>
  <c r="B42" i="19"/>
  <c r="C42" i="19"/>
  <c r="D42" i="19"/>
  <c r="E42" i="19"/>
  <c r="F42" i="19"/>
  <c r="G42" i="19"/>
  <c r="H42" i="19"/>
  <c r="K42" i="19"/>
  <c r="L42" i="19"/>
  <c r="M42" i="19"/>
  <c r="N42" i="19"/>
  <c r="O42" i="19"/>
  <c r="P42" i="19"/>
  <c r="Q42" i="19"/>
  <c r="T42" i="19"/>
  <c r="U42" i="19"/>
  <c r="V42" i="19"/>
  <c r="W42" i="19"/>
  <c r="X42" i="19"/>
  <c r="Y42" i="19"/>
  <c r="Z42" i="19"/>
  <c r="AC42" i="19"/>
  <c r="AD42" i="19"/>
  <c r="AE42" i="19"/>
  <c r="AF42" i="19"/>
  <c r="AG42" i="19"/>
  <c r="AH42" i="19"/>
  <c r="AI42" i="19"/>
  <c r="B43" i="19"/>
  <c r="C43" i="19"/>
  <c r="D43" i="19"/>
  <c r="E43" i="19"/>
  <c r="F43" i="19"/>
  <c r="G43" i="19"/>
  <c r="H43" i="19"/>
  <c r="K43" i="19"/>
  <c r="L43" i="19"/>
  <c r="M43" i="19"/>
  <c r="N43" i="19"/>
  <c r="O43" i="19"/>
  <c r="P43" i="19"/>
  <c r="Q43" i="19"/>
  <c r="T43" i="19"/>
  <c r="U43" i="19"/>
  <c r="V43" i="19"/>
  <c r="W43" i="19"/>
  <c r="X43" i="19"/>
  <c r="Y43" i="19"/>
  <c r="Z43" i="19"/>
  <c r="AC43" i="19"/>
  <c r="AD43" i="19"/>
  <c r="AE43" i="19"/>
  <c r="AF43" i="19"/>
  <c r="AG43" i="19"/>
  <c r="AH43" i="19"/>
  <c r="AI43" i="19"/>
  <c r="B44" i="19"/>
  <c r="C44" i="19"/>
  <c r="D44" i="19"/>
  <c r="E44" i="19"/>
  <c r="F44" i="19"/>
  <c r="G44" i="19"/>
  <c r="H44" i="19"/>
  <c r="K44" i="19"/>
  <c r="L44" i="19"/>
  <c r="M44" i="19"/>
  <c r="N44" i="19"/>
  <c r="O44" i="19"/>
  <c r="P44" i="19"/>
  <c r="Q44" i="19"/>
  <c r="T44" i="19"/>
  <c r="U44" i="19"/>
  <c r="V44" i="19"/>
  <c r="W44" i="19"/>
  <c r="X44" i="19"/>
  <c r="Y44" i="19"/>
  <c r="Z44" i="19"/>
  <c r="AC44" i="19"/>
  <c r="AD44" i="19"/>
  <c r="AE44" i="19"/>
  <c r="AF44" i="19"/>
  <c r="AG44" i="19"/>
  <c r="AH44" i="19"/>
  <c r="AI44" i="19"/>
  <c r="B45" i="19"/>
  <c r="C45" i="19"/>
  <c r="D45" i="19"/>
  <c r="E45" i="19"/>
  <c r="F45" i="19"/>
  <c r="G45" i="19"/>
  <c r="H45" i="19"/>
  <c r="K45" i="19"/>
  <c r="L45" i="19"/>
  <c r="M45" i="19"/>
  <c r="N45" i="19"/>
  <c r="O45" i="19"/>
  <c r="P45" i="19"/>
  <c r="Q45" i="19"/>
  <c r="T45" i="19"/>
  <c r="U45" i="19"/>
  <c r="V45" i="19"/>
  <c r="W45" i="19"/>
  <c r="X45" i="19"/>
  <c r="Y45" i="19"/>
  <c r="Z45" i="19"/>
  <c r="AC45" i="19"/>
  <c r="AD45" i="19"/>
  <c r="AE45" i="19"/>
  <c r="AF45" i="19"/>
  <c r="AG45" i="19"/>
  <c r="AH45" i="19"/>
  <c r="AI45" i="19"/>
  <c r="B46" i="19"/>
  <c r="C46" i="19"/>
  <c r="D46" i="19"/>
  <c r="E46" i="19"/>
  <c r="F46" i="19"/>
  <c r="G46" i="19"/>
  <c r="H46" i="19"/>
  <c r="K46" i="19"/>
  <c r="L46" i="19"/>
  <c r="M46" i="19"/>
  <c r="N46" i="19"/>
  <c r="O46" i="19"/>
  <c r="P46" i="19"/>
  <c r="Q46" i="19"/>
  <c r="T46" i="19"/>
  <c r="U46" i="19"/>
  <c r="V46" i="19"/>
  <c r="W46" i="19"/>
  <c r="X46" i="19"/>
  <c r="Y46" i="19"/>
  <c r="Z46" i="19"/>
  <c r="AC46" i="19"/>
  <c r="AD46" i="19"/>
  <c r="AE46" i="19"/>
  <c r="AF46" i="19"/>
  <c r="AG46" i="19"/>
  <c r="AH46" i="19"/>
  <c r="AI46" i="19"/>
  <c r="B47" i="19"/>
  <c r="C47" i="19"/>
  <c r="D47" i="19"/>
  <c r="E47" i="19"/>
  <c r="F47" i="19"/>
  <c r="G47" i="19"/>
  <c r="H47" i="19"/>
  <c r="K47" i="19"/>
  <c r="L47" i="19"/>
  <c r="M47" i="19"/>
  <c r="N47" i="19"/>
  <c r="O47" i="19"/>
  <c r="P47" i="19"/>
  <c r="Q47" i="19"/>
  <c r="T47" i="19"/>
  <c r="U47" i="19"/>
  <c r="V47" i="19"/>
  <c r="W47" i="19"/>
  <c r="X47" i="19"/>
  <c r="Y47" i="19"/>
  <c r="Z47" i="19"/>
  <c r="AC47" i="19"/>
  <c r="AD47" i="19"/>
  <c r="AE47" i="19"/>
  <c r="AF47" i="19"/>
  <c r="AG47" i="19"/>
  <c r="AH47" i="19"/>
  <c r="AI47" i="19"/>
  <c r="B48" i="19"/>
  <c r="C48" i="19"/>
  <c r="D48" i="19"/>
  <c r="E48" i="19"/>
  <c r="F48" i="19"/>
  <c r="G48" i="19"/>
  <c r="H48" i="19"/>
  <c r="K48" i="19"/>
  <c r="L48" i="19"/>
  <c r="M48" i="19"/>
  <c r="N48" i="19"/>
  <c r="O48" i="19"/>
  <c r="P48" i="19"/>
  <c r="Q48" i="19"/>
  <c r="T48" i="19"/>
  <c r="U48" i="19"/>
  <c r="V48" i="19"/>
  <c r="W48" i="19"/>
  <c r="X48" i="19"/>
  <c r="Y48" i="19"/>
  <c r="Z48" i="19"/>
  <c r="AC48" i="19"/>
  <c r="AD48" i="19"/>
  <c r="AE48" i="19"/>
  <c r="AF48" i="19"/>
  <c r="AG48" i="19"/>
  <c r="AH48" i="19"/>
  <c r="AI48" i="19"/>
  <c r="B49" i="19"/>
  <c r="C49" i="19"/>
  <c r="D49" i="19"/>
  <c r="E49" i="19"/>
  <c r="F49" i="19"/>
  <c r="G49" i="19"/>
  <c r="H49" i="19"/>
  <c r="K49" i="19"/>
  <c r="L49" i="19"/>
  <c r="M49" i="19"/>
  <c r="N49" i="19"/>
  <c r="O49" i="19"/>
  <c r="P49" i="19"/>
  <c r="Q49" i="19"/>
  <c r="T49" i="19"/>
  <c r="U49" i="19"/>
  <c r="V49" i="19"/>
  <c r="W49" i="19"/>
  <c r="X49" i="19"/>
  <c r="Y49" i="19"/>
  <c r="Z49" i="19"/>
  <c r="AC49" i="19"/>
  <c r="AD49" i="19"/>
  <c r="AE49" i="19"/>
  <c r="AF49" i="19"/>
  <c r="AG49" i="19"/>
  <c r="AH49" i="19"/>
  <c r="AI49" i="19"/>
  <c r="B50" i="19"/>
  <c r="C50" i="19"/>
  <c r="D50" i="19"/>
  <c r="E50" i="19"/>
  <c r="F50" i="19"/>
  <c r="G50" i="19"/>
  <c r="H50" i="19"/>
  <c r="K50" i="19"/>
  <c r="L50" i="19"/>
  <c r="M50" i="19"/>
  <c r="N50" i="19"/>
  <c r="O50" i="19"/>
  <c r="P50" i="19"/>
  <c r="Q50" i="19"/>
  <c r="T50" i="19"/>
  <c r="U50" i="19"/>
  <c r="V50" i="19"/>
  <c r="W50" i="19"/>
  <c r="X50" i="19"/>
  <c r="Y50" i="19"/>
  <c r="Z50" i="19"/>
  <c r="AC50" i="19"/>
  <c r="AD50" i="19"/>
  <c r="AE50" i="19"/>
  <c r="AF50" i="19"/>
  <c r="AG50" i="19"/>
  <c r="AH50" i="19"/>
  <c r="AI50" i="19"/>
  <c r="B51" i="19"/>
  <c r="C51" i="19"/>
  <c r="D51" i="19"/>
  <c r="E51" i="19"/>
  <c r="F51" i="19"/>
  <c r="G51" i="19"/>
  <c r="H51" i="19"/>
  <c r="K51" i="19"/>
  <c r="L51" i="19"/>
  <c r="M51" i="19"/>
  <c r="N51" i="19"/>
  <c r="O51" i="19"/>
  <c r="P51" i="19"/>
  <c r="Q51" i="19"/>
  <c r="T51" i="19"/>
  <c r="U51" i="19"/>
  <c r="V51" i="19"/>
  <c r="W51" i="19"/>
  <c r="X51" i="19"/>
  <c r="Y51" i="19"/>
  <c r="Z51" i="19"/>
  <c r="AC51" i="19"/>
  <c r="AD51" i="19"/>
  <c r="AE51" i="19"/>
  <c r="AF51" i="19"/>
  <c r="AG51" i="19"/>
  <c r="AH51" i="19"/>
  <c r="AI51" i="19"/>
  <c r="B52" i="19"/>
  <c r="C52" i="19"/>
  <c r="D52" i="19"/>
  <c r="E52" i="19"/>
  <c r="F52" i="19"/>
  <c r="G52" i="19"/>
  <c r="H52" i="19"/>
  <c r="K52" i="19"/>
  <c r="L52" i="19"/>
  <c r="M52" i="19"/>
  <c r="N52" i="19"/>
  <c r="O52" i="19"/>
  <c r="P52" i="19"/>
  <c r="Q52" i="19"/>
  <c r="T52" i="19"/>
  <c r="U52" i="19"/>
  <c r="V52" i="19"/>
  <c r="W52" i="19"/>
  <c r="X52" i="19"/>
  <c r="Y52" i="19"/>
  <c r="Z52" i="19"/>
  <c r="AC52" i="19"/>
  <c r="AD52" i="19"/>
  <c r="AE52" i="19"/>
  <c r="AF52" i="19"/>
  <c r="AG52" i="19"/>
  <c r="AH52" i="19"/>
  <c r="AI52" i="19"/>
  <c r="B53" i="19"/>
  <c r="C53" i="19"/>
  <c r="D53" i="19"/>
  <c r="E53" i="19"/>
  <c r="F53" i="19"/>
  <c r="G53" i="19"/>
  <c r="H53" i="19"/>
  <c r="K53" i="19"/>
  <c r="L53" i="19"/>
  <c r="M53" i="19"/>
  <c r="N53" i="19"/>
  <c r="O53" i="19"/>
  <c r="P53" i="19"/>
  <c r="Q53" i="19"/>
  <c r="T53" i="19"/>
  <c r="U53" i="19"/>
  <c r="V53" i="19"/>
  <c r="W53" i="19"/>
  <c r="X53" i="19"/>
  <c r="Y53" i="19"/>
  <c r="Z53" i="19"/>
  <c r="AC53" i="19"/>
  <c r="AD53" i="19"/>
  <c r="AE53" i="19"/>
  <c r="AF53" i="19"/>
  <c r="AG53" i="19"/>
  <c r="AH53" i="19"/>
  <c r="AI53" i="19"/>
  <c r="B54" i="19"/>
  <c r="C54" i="19"/>
  <c r="D54" i="19"/>
  <c r="E54" i="19"/>
  <c r="F54" i="19"/>
  <c r="G54" i="19"/>
  <c r="H54" i="19"/>
  <c r="K54" i="19"/>
  <c r="L54" i="19"/>
  <c r="M54" i="19"/>
  <c r="N54" i="19"/>
  <c r="O54" i="19"/>
  <c r="P54" i="19"/>
  <c r="Q54" i="19"/>
  <c r="T54" i="19"/>
  <c r="U54" i="19"/>
  <c r="V54" i="19"/>
  <c r="W54" i="19"/>
  <c r="X54" i="19"/>
  <c r="Y54" i="19"/>
  <c r="Z54" i="19"/>
  <c r="AC54" i="19"/>
  <c r="AD54" i="19"/>
  <c r="AE54" i="19"/>
  <c r="AF54" i="19"/>
  <c r="AG54" i="19"/>
  <c r="AH54" i="19"/>
  <c r="AI54" i="19"/>
  <c r="B55" i="19"/>
  <c r="C55" i="19"/>
  <c r="D55" i="19"/>
  <c r="E55" i="19"/>
  <c r="F55" i="19"/>
  <c r="G55" i="19"/>
  <c r="H55" i="19"/>
  <c r="K55" i="19"/>
  <c r="L55" i="19"/>
  <c r="M55" i="19"/>
  <c r="N55" i="19"/>
  <c r="O55" i="19"/>
  <c r="P55" i="19"/>
  <c r="Q55" i="19"/>
  <c r="T55" i="19"/>
  <c r="U55" i="19"/>
  <c r="V55" i="19"/>
  <c r="W55" i="19"/>
  <c r="X55" i="19"/>
  <c r="Y55" i="19"/>
  <c r="Z55" i="19"/>
  <c r="AC55" i="19"/>
  <c r="AD55" i="19"/>
  <c r="AE55" i="19"/>
  <c r="AF55" i="19"/>
  <c r="AG55" i="19"/>
  <c r="AH55" i="19"/>
  <c r="AI55" i="19"/>
  <c r="B56" i="19"/>
  <c r="C56" i="19"/>
  <c r="D56" i="19"/>
  <c r="E56" i="19"/>
  <c r="F56" i="19"/>
  <c r="G56" i="19"/>
  <c r="H56" i="19"/>
  <c r="K56" i="19"/>
  <c r="L56" i="19"/>
  <c r="M56" i="19"/>
  <c r="N56" i="19"/>
  <c r="O56" i="19"/>
  <c r="P56" i="19"/>
  <c r="Q56" i="19"/>
  <c r="T56" i="19"/>
  <c r="U56" i="19"/>
  <c r="V56" i="19"/>
  <c r="W56" i="19"/>
  <c r="X56" i="19"/>
  <c r="Y56" i="19"/>
  <c r="Z56" i="19"/>
  <c r="AC56" i="19"/>
  <c r="AD56" i="19"/>
  <c r="AE56" i="19"/>
  <c r="AF56" i="19"/>
  <c r="AG56" i="19"/>
  <c r="AH56" i="19"/>
  <c r="AI56" i="19"/>
  <c r="B57" i="19"/>
  <c r="C57" i="19"/>
  <c r="D57" i="19"/>
  <c r="E57" i="19"/>
  <c r="F57" i="19"/>
  <c r="G57" i="19"/>
  <c r="H57" i="19"/>
  <c r="K57" i="19"/>
  <c r="L57" i="19"/>
  <c r="M57" i="19"/>
  <c r="N57" i="19"/>
  <c r="O57" i="19"/>
  <c r="P57" i="19"/>
  <c r="Q57" i="19"/>
  <c r="T57" i="19"/>
  <c r="U57" i="19"/>
  <c r="V57" i="19"/>
  <c r="W57" i="19"/>
  <c r="X57" i="19"/>
  <c r="Y57" i="19"/>
  <c r="Z57" i="19"/>
  <c r="AC57" i="19"/>
  <c r="AD57" i="19"/>
  <c r="AE57" i="19"/>
  <c r="AF57" i="19"/>
  <c r="AG57" i="19"/>
  <c r="AH57" i="19"/>
  <c r="AI57" i="19"/>
  <c r="B58" i="19"/>
  <c r="C58" i="19"/>
  <c r="D58" i="19"/>
  <c r="E58" i="19"/>
  <c r="F58" i="19"/>
  <c r="G58" i="19"/>
  <c r="H58" i="19"/>
  <c r="K58" i="19"/>
  <c r="L58" i="19"/>
  <c r="M58" i="19"/>
  <c r="N58" i="19"/>
  <c r="O58" i="19"/>
  <c r="P58" i="19"/>
  <c r="Q58" i="19"/>
  <c r="T58" i="19"/>
  <c r="U58" i="19"/>
  <c r="V58" i="19"/>
  <c r="W58" i="19"/>
  <c r="X58" i="19"/>
  <c r="Y58" i="19"/>
  <c r="Z58" i="19"/>
  <c r="AC58" i="19"/>
  <c r="AD58" i="19"/>
  <c r="AE58" i="19"/>
  <c r="AF58" i="19"/>
  <c r="AG58" i="19"/>
  <c r="AH58" i="19"/>
  <c r="AI58" i="19"/>
  <c r="B59" i="19"/>
  <c r="C59" i="19"/>
  <c r="D59" i="19"/>
  <c r="E59" i="19"/>
  <c r="F59" i="19"/>
  <c r="G59" i="19"/>
  <c r="H59" i="19"/>
  <c r="K59" i="19"/>
  <c r="L59" i="19"/>
  <c r="M59" i="19"/>
  <c r="N59" i="19"/>
  <c r="O59" i="19"/>
  <c r="P59" i="19"/>
  <c r="Q59" i="19"/>
  <c r="T59" i="19"/>
  <c r="U59" i="19"/>
  <c r="V59" i="19"/>
  <c r="W59" i="19"/>
  <c r="X59" i="19"/>
  <c r="Y59" i="19"/>
  <c r="Z59" i="19"/>
  <c r="AC59" i="19"/>
  <c r="AD59" i="19"/>
  <c r="AE59" i="19"/>
  <c r="AF59" i="19"/>
  <c r="AG59" i="19"/>
  <c r="AH59" i="19"/>
  <c r="AI59" i="19"/>
  <c r="B60" i="19"/>
  <c r="C60" i="19"/>
  <c r="D60" i="19"/>
  <c r="E60" i="19"/>
  <c r="F60" i="19"/>
  <c r="G60" i="19"/>
  <c r="H60" i="19"/>
  <c r="K60" i="19"/>
  <c r="L60" i="19"/>
  <c r="M60" i="19"/>
  <c r="N60" i="19"/>
  <c r="O60" i="19"/>
  <c r="P60" i="19"/>
  <c r="Q60" i="19"/>
  <c r="T60" i="19"/>
  <c r="U60" i="19"/>
  <c r="V60" i="19"/>
  <c r="W60" i="19"/>
  <c r="X60" i="19"/>
  <c r="Y60" i="19"/>
  <c r="Z60" i="19"/>
  <c r="AC60" i="19"/>
  <c r="AD60" i="19"/>
  <c r="AE60" i="19"/>
  <c r="AF60" i="19"/>
  <c r="AG60" i="19"/>
  <c r="AH60" i="19"/>
  <c r="AI60" i="19"/>
  <c r="B61" i="19"/>
  <c r="C61" i="19"/>
  <c r="D61" i="19"/>
  <c r="E61" i="19"/>
  <c r="F61" i="19"/>
  <c r="G61" i="19"/>
  <c r="H61" i="19"/>
  <c r="K61" i="19"/>
  <c r="L61" i="19"/>
  <c r="M61" i="19"/>
  <c r="N61" i="19"/>
  <c r="O61" i="19"/>
  <c r="P61" i="19"/>
  <c r="Q61" i="19"/>
  <c r="T61" i="19"/>
  <c r="U61" i="19"/>
  <c r="V61" i="19"/>
  <c r="W61" i="19"/>
  <c r="X61" i="19"/>
  <c r="Y61" i="19"/>
  <c r="Z61" i="19"/>
  <c r="AC61" i="19"/>
  <c r="AD61" i="19"/>
  <c r="AE61" i="19"/>
  <c r="AF61" i="19"/>
  <c r="AG61" i="19"/>
  <c r="AH61" i="19"/>
  <c r="AI61" i="19"/>
  <c r="B62" i="19"/>
  <c r="C62" i="19"/>
  <c r="D62" i="19"/>
  <c r="E62" i="19"/>
  <c r="F62" i="19"/>
  <c r="G62" i="19"/>
  <c r="H62" i="19"/>
  <c r="K62" i="19"/>
  <c r="L62" i="19"/>
  <c r="M62" i="19"/>
  <c r="N62" i="19"/>
  <c r="O62" i="19"/>
  <c r="P62" i="19"/>
  <c r="Q62" i="19"/>
  <c r="T62" i="19"/>
  <c r="U62" i="19"/>
  <c r="V62" i="19"/>
  <c r="W62" i="19"/>
  <c r="X62" i="19"/>
  <c r="Y62" i="19"/>
  <c r="Z62" i="19"/>
  <c r="AC62" i="19"/>
  <c r="AD62" i="19"/>
  <c r="AE62" i="19"/>
  <c r="AF62" i="19"/>
  <c r="AG62" i="19"/>
  <c r="AH62" i="19"/>
  <c r="AI62" i="19"/>
  <c r="A1" i="14"/>
  <c r="A2" i="14"/>
  <c r="A3" i="14"/>
  <c r="A4" i="14"/>
  <c r="A7" i="14"/>
  <c r="B9" i="14"/>
  <c r="C10" i="14"/>
  <c r="C13" i="14"/>
  <c r="C14" i="14"/>
  <c r="C15" i="14"/>
  <c r="C16" i="14"/>
  <c r="C17" i="14"/>
  <c r="C18" i="14"/>
  <c r="C19" i="14"/>
  <c r="C22" i="14"/>
  <c r="C23" i="14"/>
  <c r="C24" i="14"/>
  <c r="C25" i="14"/>
  <c r="C26" i="14"/>
  <c r="C27" i="14"/>
  <c r="C28" i="14"/>
  <c r="C29" i="14"/>
  <c r="A1" i="15"/>
  <c r="A2" i="15"/>
  <c r="A3" i="15"/>
  <c r="A4" i="15"/>
  <c r="A7" i="15"/>
  <c r="A10" i="15"/>
  <c r="B10" i="15"/>
  <c r="C10" i="15"/>
  <c r="A2" i="20"/>
  <c r="A3" i="20"/>
  <c r="A4" i="20"/>
  <c r="A5" i="20"/>
  <c r="A8" i="20"/>
  <c r="B10" i="20"/>
  <c r="D11" i="20"/>
  <c r="D14" i="20"/>
  <c r="D15" i="20"/>
  <c r="D16" i="20"/>
  <c r="D17" i="20"/>
  <c r="D18" i="20"/>
  <c r="D19" i="20"/>
  <c r="D20" i="20"/>
  <c r="D21" i="20"/>
  <c r="D24" i="20"/>
  <c r="D25" i="20"/>
  <c r="D26" i="20"/>
  <c r="D27" i="20"/>
  <c r="D28" i="20"/>
  <c r="D29" i="20"/>
  <c r="D30" i="20"/>
  <c r="A2" i="18"/>
  <c r="A2" i="17"/>
  <c r="M8" i="3" l="1"/>
  <c r="M9" i="3"/>
  <c r="H8" i="21" a="1"/>
  <c r="H8" i="21" s="1"/>
  <c r="I316" i="3"/>
  <c r="M316" i="3" s="1"/>
  <c r="M6" i="3" s="1"/>
  <c r="W63" i="19"/>
  <c r="W7" i="19" s="1"/>
  <c r="Q63" i="6"/>
  <c r="Q7" i="6" s="1"/>
  <c r="H6" i="3"/>
  <c r="N63" i="6"/>
  <c r="N7" i="6" s="1"/>
  <c r="Q63" i="19"/>
  <c r="Q7" i="19" s="1"/>
  <c r="AF63" i="19"/>
  <c r="AF7" i="19" s="1"/>
  <c r="AI63" i="19"/>
  <c r="AI7" i="19" s="1"/>
  <c r="AF63" i="6"/>
  <c r="AF7" i="6" s="1"/>
  <c r="Z63" i="6"/>
  <c r="Z7" i="6" s="1"/>
  <c r="W63" i="6"/>
  <c r="W7" i="6" s="1"/>
  <c r="E63" i="19"/>
  <c r="E7" i="19" s="1"/>
  <c r="H63" i="6"/>
  <c r="H7" i="6" s="1"/>
  <c r="H63" i="19"/>
  <c r="H7" i="19" s="1"/>
  <c r="N63" i="19"/>
  <c r="Z63" i="19"/>
  <c r="Z7" i="19" s="1"/>
  <c r="AI63" i="6"/>
  <c r="AI7" i="6" s="1"/>
  <c r="E63" i="6"/>
  <c r="A17" i="5" l="1"/>
  <c r="I6" i="3"/>
  <c r="E5" i="5" s="1"/>
  <c r="A16" i="5"/>
  <c r="B7" i="6"/>
  <c r="K7" i="6"/>
  <c r="K7" i="19"/>
  <c r="AC7" i="19"/>
  <c r="N7" i="19"/>
  <c r="AC7" i="6"/>
  <c r="T7" i="6"/>
  <c r="E7" i="6"/>
  <c r="T7" i="19"/>
  <c r="B7" i="19"/>
  <c r="B17" i="5" l="1"/>
  <c r="C17" i="5"/>
  <c r="D17" i="5"/>
  <c r="E17" i="5"/>
  <c r="E16" i="5"/>
  <c r="D16" i="5"/>
  <c r="D51" i="5" s="1"/>
  <c r="E7" i="5" s="1"/>
  <c r="C16" i="5"/>
  <c r="B16" i="5"/>
  <c r="C19" i="4"/>
  <c r="C22" i="4" s="1"/>
  <c r="E51" i="5" l="1"/>
  <c r="D33" i="4" s="1"/>
  <c r="D30" i="4"/>
  <c r="D36" i="4"/>
  <c r="E9" i="5" l="1"/>
  <c r="E11" i="5" s="1"/>
  <c r="M5" i="3" s="1"/>
  <c r="D25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H22" authorId="0" shapeId="0" xr:uid="{BE564577-73D7-4866-895E-BE00E25D7DB1}">
      <text>
        <r>
          <rPr>
            <b/>
            <sz val="14"/>
            <color indexed="10"/>
            <rFont val="Tahoma"/>
            <family val="2"/>
          </rPr>
          <t xml:space="preserve">Si le "Total Actif" est différent
du "Total Passif" ...
</t>
        </r>
        <r>
          <rPr>
            <sz val="14"/>
            <color indexed="8"/>
            <rFont val="Tahoma"/>
            <family val="2"/>
          </rPr>
          <t xml:space="preserve">vous avez sûrement une erreur dans les ventilations comptables.
</t>
        </r>
        <r>
          <rPr>
            <b/>
            <sz val="12"/>
            <color indexed="8"/>
            <rFont val="Tahoma"/>
            <family val="2"/>
          </rPr>
          <t>Toutefois, cette différence peut simplement être dûe à vos régies d'avance qu'il ne faudra ventiler qu'en fin d'année.</t>
        </r>
      </text>
    </comment>
    <comment ref="D25" authorId="0" shapeId="0" xr:uid="{ED17C4B7-3D02-4444-A75A-30389E4FE2E3}">
      <text>
        <r>
          <rPr>
            <b/>
            <sz val="8"/>
            <color indexed="10"/>
            <rFont val="Tahoma"/>
            <family val="2"/>
          </rPr>
          <t>A VERIFIER !</t>
        </r>
      </text>
    </comment>
    <comment ref="F26" authorId="0" shapeId="0" xr:uid="{B0B49B44-34A7-4902-87EC-0A9B1A0D8841}">
      <text>
        <r>
          <rPr>
            <b/>
            <sz val="8"/>
            <color indexed="10"/>
            <rFont val="Tahoma"/>
            <family val="2"/>
          </rPr>
          <t>A RENSEIGNER !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4" authorId="0" shapeId="0" xr:uid="{BFDB7EB0-BA23-4042-9DA4-6F3A64F54F7C}">
      <text>
        <r>
          <rPr>
            <b/>
            <sz val="12"/>
            <color indexed="8"/>
            <rFont val="Tahoma"/>
            <family val="2"/>
          </rPr>
          <t>Nom donné à votre action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4" authorId="0" shapeId="0" xr:uid="{9B68F26D-463A-4CA5-B44C-5C5F076C0B43}">
      <text>
        <r>
          <rPr>
            <b/>
            <sz val="12"/>
            <color indexed="8"/>
            <rFont val="Tahoma"/>
            <family val="2"/>
          </rPr>
          <t>Nom donné à votre action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<sst xmlns="http://schemas.openxmlformats.org/spreadsheetml/2006/main" count="406" uniqueCount="264">
  <si>
    <t>Coordonnées de la coopérative scolaire :</t>
  </si>
  <si>
    <t>Nom de l'école :</t>
  </si>
  <si>
    <t>Adresse :</t>
  </si>
  <si>
    <t>Code postal - Ville :</t>
  </si>
  <si>
    <t>Mandataire (nom, prénom) :</t>
  </si>
  <si>
    <t>Coopérative n° :</t>
  </si>
  <si>
    <t>Compte BPO ou C.M.E  n° :</t>
  </si>
  <si>
    <t>Année scolaire :</t>
  </si>
  <si>
    <t xml:space="preserve">de Septembre </t>
  </si>
  <si>
    <t xml:space="preserve">à Août </t>
  </si>
  <si>
    <t>Régies d'avance</t>
  </si>
  <si>
    <t>BANQUE</t>
  </si>
  <si>
    <t>CAISSE</t>
  </si>
  <si>
    <t>Situation générale</t>
  </si>
  <si>
    <t>PRODUITS</t>
  </si>
  <si>
    <t>CHARGES</t>
  </si>
  <si>
    <t>N°   P.J.</t>
  </si>
  <si>
    <t>Date</t>
  </si>
  <si>
    <t>Pointage</t>
  </si>
  <si>
    <r>
      <t xml:space="preserve">Libellé
</t>
    </r>
    <r>
      <rPr>
        <b/>
        <sz val="11"/>
        <rFont val="Times New Roman"/>
        <family val="1"/>
      </rPr>
      <t xml:space="preserve">
</t>
    </r>
    <r>
      <rPr>
        <b/>
        <sz val="12"/>
        <rFont val="Times New Roman"/>
        <family val="1"/>
      </rPr>
      <t>Nature de l'opération  /  Numéro du chèque</t>
    </r>
  </si>
  <si>
    <t>Reçu la
somme
de :</t>
  </si>
  <si>
    <t>Versé la
somme
de :</t>
  </si>
  <si>
    <t>Entrées</t>
  </si>
  <si>
    <t>Sorties</t>
  </si>
  <si>
    <t>Situation</t>
  </si>
  <si>
    <t>validité</t>
  </si>
  <si>
    <t>bancaire</t>
  </si>
  <si>
    <t>Cessions
de produits</t>
  </si>
  <si>
    <t>Produits des activités éducatives</t>
  </si>
  <si>
    <t>Subventions reçues collectivités locales</t>
  </si>
  <si>
    <t>Autres subventions</t>
  </si>
  <si>
    <t>Participations volontaires des familles</t>
  </si>
  <si>
    <t>Produits financiers</t>
  </si>
  <si>
    <t xml:space="preserve">Produits excep-tionnels </t>
  </si>
  <si>
    <t>Achats de produits pour cession</t>
  </si>
  <si>
    <t>Charges des activités éducatives</t>
  </si>
  <si>
    <t>Cotisations statutaires versées à l'OCCE</t>
  </si>
  <si>
    <t>Charges excep-tionnelles</t>
  </si>
  <si>
    <t>Budget de gros équipement</t>
  </si>
  <si>
    <t>ou</t>
  </si>
  <si>
    <t>postal</t>
  </si>
  <si>
    <t>Préciser le n° de relevé</t>
  </si>
  <si>
    <t>BILAN A LA DERNIERE OPERATION</t>
  </si>
  <si>
    <t>TOTAL A REPORTER</t>
  </si>
  <si>
    <r>
      <t>60700008</t>
    </r>
    <r>
      <rPr>
        <sz val="8"/>
        <rFont val="Arial"/>
        <family val="2"/>
      </rPr>
      <t xml:space="preserve"> - Achats de produits pour cession</t>
    </r>
  </si>
  <si>
    <r>
      <t>70700008</t>
    </r>
    <r>
      <rPr>
        <sz val="8"/>
        <rFont val="Arial"/>
        <family val="2"/>
      </rPr>
      <t xml:space="preserve"> - Ventes de produits pour cession</t>
    </r>
  </si>
  <si>
    <r>
      <t>61810008</t>
    </r>
    <r>
      <rPr>
        <sz val="8"/>
        <rFont val="Arial"/>
        <family val="2"/>
      </rPr>
      <t xml:space="preserve"> - Charges des activités éducatives</t>
    </r>
  </si>
  <si>
    <r>
      <t>70800008</t>
    </r>
    <r>
      <rPr>
        <sz val="8"/>
        <rFont val="Arial"/>
        <family val="2"/>
      </rPr>
      <t xml:space="preserve"> - Produits des activités éducatives</t>
    </r>
  </si>
  <si>
    <r>
      <t xml:space="preserve">74100008 </t>
    </r>
    <r>
      <rPr>
        <sz val="8"/>
        <rFont val="Arial"/>
        <family val="2"/>
      </rPr>
      <t>- Subventions Etat, Collectivités loc.</t>
    </r>
  </si>
  <si>
    <r>
      <t>61681008</t>
    </r>
    <r>
      <rPr>
        <sz val="8"/>
        <rFont val="Arial"/>
        <family val="2"/>
      </rPr>
      <t xml:space="preserve"> - Assurances versées à l'OCCE</t>
    </r>
  </si>
  <si>
    <r>
      <t>67000008</t>
    </r>
    <r>
      <rPr>
        <sz val="8"/>
        <rFont val="Arial"/>
        <family val="2"/>
      </rPr>
      <t xml:space="preserve"> - Charges exceptionnelles</t>
    </r>
  </si>
  <si>
    <r>
      <t>68000008</t>
    </r>
    <r>
      <rPr>
        <sz val="8"/>
        <rFont val="Arial"/>
        <family val="2"/>
      </rPr>
      <t xml:space="preserve"> - Achats de biens durables</t>
    </r>
  </si>
  <si>
    <r>
      <t>77000008</t>
    </r>
    <r>
      <rPr>
        <sz val="8"/>
        <rFont val="Arial"/>
        <family val="2"/>
      </rPr>
      <t xml:space="preserve"> - Produits exceptionnels</t>
    </r>
  </si>
  <si>
    <t>TOTAL DES CHARGES (A)</t>
  </si>
  <si>
    <t>TOTAL DES PRODUITS (B)</t>
  </si>
  <si>
    <r>
      <t xml:space="preserve">ACTIF
</t>
    </r>
    <r>
      <rPr>
        <sz val="8"/>
        <rFont val="Arial"/>
        <family val="2"/>
      </rPr>
      <t>Soldes des comptes au 31/08</t>
    </r>
  </si>
  <si>
    <t>PASSIF</t>
  </si>
  <si>
    <r>
      <t>Banque</t>
    </r>
    <r>
      <rPr>
        <sz val="7"/>
        <rFont val="Arial"/>
        <family val="2"/>
      </rPr>
      <t xml:space="preserve"> </t>
    </r>
    <r>
      <rPr>
        <sz val="11"/>
        <rFont val="Arial"/>
        <family val="2"/>
      </rPr>
      <t>(1)</t>
    </r>
  </si>
  <si>
    <t>Caisse en espèces (2)</t>
  </si>
  <si>
    <t>TOTAL DE L'ACTIF</t>
  </si>
  <si>
    <t>TOTAL DU PASSIF</t>
  </si>
  <si>
    <r>
      <t xml:space="preserve">(2) Arrêté de caisse au 31 août :
</t>
    </r>
    <r>
      <rPr>
        <sz val="8"/>
        <rFont val="Arial"/>
        <family val="2"/>
      </rPr>
      <t xml:space="preserve">La caisse n'étant pas un compte bancaire, les sommes indiquées doivent être vérifiées par deux personnes non  mandataires. </t>
    </r>
    <r>
      <rPr>
        <b/>
        <sz val="8"/>
        <rFont val="Arial"/>
        <family val="2"/>
      </rPr>
      <t>Toute caisse supérieurs à 50 € doit être versée sur le compte avant la clotûre !</t>
    </r>
  </si>
  <si>
    <t>Nombre</t>
  </si>
  <si>
    <t>Somme</t>
  </si>
  <si>
    <t>Montants non encore encaissés ou débités</t>
  </si>
  <si>
    <t>Montants
( + / - )</t>
  </si>
  <si>
    <t>Billets</t>
  </si>
  <si>
    <t>Les sommes indiquées ci-dessous proviennent de la feuille intitulée "Rapprochement bancaire" que vous avez préalablement renseignée...
Cette feuille doit être imprimée et jointe à ce document !</t>
  </si>
  <si>
    <t>TOTAL DES OPERATIONS
NON ENCORE CREDITEES</t>
  </si>
  <si>
    <t>Pièces</t>
  </si>
  <si>
    <t>TOTAL DES OPERATIONS
NON ENCORE DEBITEES</t>
  </si>
  <si>
    <t>Petite monnaie</t>
  </si>
  <si>
    <t>Solde indiqué dans le bilan
en compte 530</t>
  </si>
  <si>
    <t>Coopérative scolaire n°</t>
  </si>
  <si>
    <t>-</t>
  </si>
  <si>
    <t>+</t>
  </si>
  <si>
    <t>Total des opérations non débitées :</t>
  </si>
  <si>
    <t>Inscrivez dans  cette colonne le numéro de 
la pièce justificative concernée</t>
  </si>
  <si>
    <t>Opérations 
non débitées</t>
  </si>
  <si>
    <t>Totaux :</t>
  </si>
  <si>
    <t>GESTION ANALYTIQUE DES PROJETS DE LA COOPERATIVE SCOLAIRE</t>
  </si>
  <si>
    <t>Nom de l'école  :</t>
  </si>
  <si>
    <t>Intitulé de l'action 1 :</t>
  </si>
  <si>
    <t>Intitulé de l'action 2 :</t>
  </si>
  <si>
    <t>Intitulé de l'action 3 :</t>
  </si>
  <si>
    <t>Intitulé de l'action 4 :</t>
  </si>
  <si>
    <t>PJ</t>
  </si>
  <si>
    <t>Nature de l'opération</t>
  </si>
  <si>
    <t>Recettes</t>
  </si>
  <si>
    <t>Dépenses</t>
  </si>
  <si>
    <t>Solde</t>
  </si>
  <si>
    <t>Entrées Banque</t>
  </si>
  <si>
    <t>Entrées Caisse</t>
  </si>
  <si>
    <t>Bilan recettes</t>
  </si>
  <si>
    <t>Sorties Banque</t>
  </si>
  <si>
    <t>Sorties Caisse</t>
  </si>
  <si>
    <t>Bilan dépenses</t>
  </si>
  <si>
    <t>Total :</t>
  </si>
  <si>
    <t>Intitulé de l'action 5 :</t>
  </si>
  <si>
    <t>Intitulé de l'action 6 :</t>
  </si>
  <si>
    <t>Intitulé de l'action 7 :</t>
  </si>
  <si>
    <t>Intitulé de l'action 8 :</t>
  </si>
  <si>
    <t>L'Association Départementale OCCE</t>
  </si>
  <si>
    <t>correspondant à des documents comptables vierges…</t>
  </si>
  <si>
    <t>Pièce comptable type</t>
  </si>
  <si>
    <t>Pièce de régie d'avance</t>
  </si>
  <si>
    <t>Pièce n°</t>
  </si>
  <si>
    <t xml:space="preserve">    Date :</t>
  </si>
  <si>
    <t>……/……/…………</t>
  </si>
  <si>
    <t>OBJET</t>
  </si>
  <si>
    <r>
      <t>q</t>
    </r>
    <r>
      <rPr>
        <b/>
        <sz val="14"/>
        <rFont val="Times New Roman"/>
        <family val="1"/>
      </rPr>
      <t xml:space="preserve"> </t>
    </r>
    <r>
      <rPr>
        <b/>
        <sz val="12"/>
        <rFont val="Times New Roman"/>
        <family val="1"/>
      </rPr>
      <t>Remise de chèques n° ………………………..</t>
    </r>
  </si>
  <si>
    <r>
      <t>q</t>
    </r>
    <r>
      <rPr>
        <b/>
        <sz val="14"/>
        <rFont val="Times New Roman"/>
        <family val="1"/>
      </rPr>
      <t xml:space="preserve"> </t>
    </r>
    <r>
      <rPr>
        <b/>
        <sz val="12"/>
        <rFont val="Times New Roman"/>
        <family val="1"/>
      </rPr>
      <t>Remise d'espèces</t>
    </r>
  </si>
  <si>
    <r>
      <t>q</t>
    </r>
    <r>
      <rPr>
        <b/>
        <sz val="14"/>
        <rFont val="Times New Roman"/>
        <family val="1"/>
      </rPr>
      <t xml:space="preserve"> </t>
    </r>
    <r>
      <rPr>
        <b/>
        <sz val="12"/>
        <rFont val="Times New Roman"/>
        <family val="1"/>
      </rPr>
      <t>Virement</t>
    </r>
  </si>
  <si>
    <t>Total de la pièce :</t>
  </si>
  <si>
    <r>
      <t>q</t>
    </r>
    <r>
      <rPr>
        <b/>
        <sz val="14"/>
        <rFont val="Times New Roman"/>
        <family val="1"/>
      </rPr>
      <t xml:space="preserve"> </t>
    </r>
    <r>
      <rPr>
        <b/>
        <sz val="12"/>
        <rFont val="Times New Roman"/>
        <family val="1"/>
      </rPr>
      <t>Paiement en espèces</t>
    </r>
  </si>
  <si>
    <r>
      <t>q</t>
    </r>
    <r>
      <rPr>
        <b/>
        <sz val="14"/>
        <rFont val="Times New Roman"/>
        <family val="1"/>
      </rPr>
      <t xml:space="preserve"> </t>
    </r>
    <r>
      <rPr>
        <b/>
        <sz val="12"/>
        <rFont val="Times New Roman"/>
        <family val="1"/>
      </rPr>
      <t>Paiement par chèque :</t>
    </r>
  </si>
  <si>
    <t xml:space="preserve">Banque n°  </t>
  </si>
  <si>
    <t>……………………………..</t>
  </si>
  <si>
    <t>……………..,……. €</t>
  </si>
  <si>
    <t xml:space="preserve">CCP n°  </t>
  </si>
  <si>
    <t>Régie d'avance pour la classe de :</t>
  </si>
  <si>
    <t>Classe :</t>
  </si>
  <si>
    <t>Versé la somme de :</t>
  </si>
  <si>
    <t>……………………………………………………………………………………………………………………</t>
  </si>
  <si>
    <t>Mandataire :</t>
  </si>
  <si>
    <t>Tuteur/Tutrice de la classe :</t>
  </si>
  <si>
    <t>(Nom, Prénom et Signature)</t>
  </si>
  <si>
    <t>………………………...………………….</t>
  </si>
  <si>
    <t>…………………………………………………….</t>
  </si>
  <si>
    <t xml:space="preserve">  Classe :</t>
  </si>
  <si>
    <t xml:space="preserve">  Date :  ……/……/…………</t>
  </si>
  <si>
    <t xml:space="preserve">Total de la remise :   </t>
  </si>
  <si>
    <t>…………………,..….. €</t>
  </si>
  <si>
    <t xml:space="preserve">  Année :</t>
  </si>
  <si>
    <t>…………/…………</t>
  </si>
  <si>
    <r>
      <t xml:space="preserve">Prénom : </t>
    </r>
    <r>
      <rPr>
        <sz val="14"/>
        <rFont val="Times New Roman"/>
        <family val="1"/>
      </rPr>
      <t xml:space="preserve"> ………………………………….</t>
    </r>
  </si>
  <si>
    <t>Versements</t>
  </si>
  <si>
    <t>Signatures</t>
  </si>
  <si>
    <t>Demandé</t>
  </si>
  <si>
    <t>Parent</t>
  </si>
  <si>
    <t>Enseignant</t>
  </si>
  <si>
    <t>Autres versements</t>
  </si>
  <si>
    <t>INVENTAIRE DES BIENS ACQUIS PAR LA COOPERATIVE SCOLAIRE</t>
  </si>
  <si>
    <t>Date de l'achat
(ou de l'inventaire)</t>
  </si>
  <si>
    <t>Prix d'achat
T.T.C</t>
  </si>
  <si>
    <r>
      <t xml:space="preserve">Observations : </t>
    </r>
    <r>
      <rPr>
        <sz val="12"/>
        <rFont val="Times New Roman"/>
        <family val="1"/>
      </rPr>
      <t>lieu de rangement, classe ou usage collectif, etc.</t>
    </r>
  </si>
  <si>
    <t>date</t>
  </si>
  <si>
    <t>billets</t>
  </si>
  <si>
    <t>nombre</t>
  </si>
  <si>
    <t>total</t>
  </si>
  <si>
    <t>pièces</t>
  </si>
  <si>
    <t>total remise</t>
  </si>
  <si>
    <t>Banque</t>
  </si>
  <si>
    <t>Nom de l'émetteur</t>
  </si>
  <si>
    <t>montant</t>
  </si>
  <si>
    <t>Crédit mutuel</t>
  </si>
  <si>
    <t>Crédit Agricole</t>
  </si>
  <si>
    <t>LCL</t>
  </si>
  <si>
    <t>Caisse d'épargne</t>
  </si>
  <si>
    <t>Banque populaire</t>
  </si>
  <si>
    <t>Société générale</t>
  </si>
  <si>
    <t>CIC</t>
  </si>
  <si>
    <t>BNP</t>
  </si>
  <si>
    <t>Nombre de Chèques</t>
  </si>
  <si>
    <r>
      <t>è</t>
    </r>
    <r>
      <rPr>
        <sz val="7"/>
        <rFont val="Times New Roman"/>
        <family val="1"/>
      </rPr>
      <t xml:space="preserve"> </t>
    </r>
    <r>
      <rPr>
        <sz val="14"/>
        <rFont val="Arial"/>
        <family val="2"/>
      </rPr>
      <t>Le solde non utilisé sera versé au mandataire de la coopérative après contrôle sur pièce de la régie.</t>
    </r>
  </si>
  <si>
    <r>
      <t>è</t>
    </r>
    <r>
      <rPr>
        <sz val="7"/>
        <rFont val="Times New Roman"/>
        <family val="1"/>
      </rPr>
      <t xml:space="preserve"> </t>
    </r>
    <r>
      <rPr>
        <sz val="14"/>
        <rFont val="Arial"/>
        <family val="2"/>
      </rPr>
      <t xml:space="preserve">L’ensemble des documents sera remis au mandataire au plus tard </t>
    </r>
    <r>
      <rPr>
        <u/>
        <sz val="14"/>
        <rFont val="Arial"/>
        <family val="2"/>
      </rPr>
      <t>le 30 Juin</t>
    </r>
    <r>
      <rPr>
        <sz val="14"/>
        <rFont val="Arial"/>
        <family val="2"/>
      </rPr>
      <t xml:space="preserve"> afin qu’il puisse intégrer ces opérations dans les comptes de la coopérative de l’école.</t>
    </r>
  </si>
  <si>
    <r>
      <t>è</t>
    </r>
    <r>
      <rPr>
        <sz val="7"/>
        <rFont val="Times New Roman"/>
        <family val="1"/>
      </rPr>
      <t xml:space="preserve"> </t>
    </r>
    <r>
      <rPr>
        <sz val="14"/>
        <rFont val="Arial"/>
        <family val="2"/>
      </rPr>
      <t>Le tuteur ou la tutrice s’engage à fournir la justification des dépenses
 (factures, tickets de caisse, ….).</t>
    </r>
  </si>
  <si>
    <r>
      <rPr>
        <b/>
        <sz val="10"/>
        <rFont val="MS Sans Serif"/>
        <family val="2"/>
      </rPr>
      <t>Subvention des collectivités territoriales :</t>
    </r>
    <r>
      <rPr>
        <sz val="10"/>
        <rFont val="MS Sans Serif"/>
        <family val="2"/>
      </rPr>
      <t xml:space="preserve">
subventions versées par la municipalité, la communauté de communes, les conseils départementaux ou régionaux, les organismes publics</t>
    </r>
  </si>
  <si>
    <r>
      <rPr>
        <b/>
        <sz val="10"/>
        <rFont val="MS Sans Serif"/>
        <family val="2"/>
      </rPr>
      <t>autres subventions :</t>
    </r>
    <r>
      <rPr>
        <sz val="10"/>
        <rFont val="MS Sans Serif"/>
        <family val="2"/>
      </rPr>
      <t xml:space="preserve">
celles versées par d'autres associations (APE, ..), des entreprises (dons), agence de l'eau, ..</t>
    </r>
  </si>
  <si>
    <r>
      <rPr>
        <b/>
        <sz val="10"/>
        <rFont val="MS Sans Serif"/>
        <family val="2"/>
      </rPr>
      <t>Participation volontaires des familles :</t>
    </r>
    <r>
      <rPr>
        <sz val="10"/>
        <rFont val="MS Sans Serif"/>
        <family val="2"/>
      </rPr>
      <t xml:space="preserve">
participation que les parents donnent en début d'année. Cette participation n'est pas obligatoire.</t>
    </r>
  </si>
  <si>
    <r>
      <rPr>
        <b/>
        <sz val="10"/>
        <rFont val="MS Sans Serif"/>
        <family val="2"/>
      </rPr>
      <t>Produits Financiers :</t>
    </r>
    <r>
      <rPr>
        <sz val="10"/>
        <rFont val="MS Sans Serif"/>
        <family val="2"/>
      </rPr>
      <t xml:space="preserve">
comme les placements sont interdits, cette colonne ne sert à rien</t>
    </r>
  </si>
  <si>
    <r>
      <rPr>
        <b/>
        <sz val="10"/>
        <rFont val="MS Sans Serif"/>
        <family val="2"/>
      </rPr>
      <t>Produits exceptionnels :</t>
    </r>
    <r>
      <rPr>
        <sz val="10"/>
        <rFont val="MS Sans Serif"/>
        <family val="2"/>
      </rPr>
      <t xml:space="preserve">
opérations imprévues (quêtes de mariages, ..), remboursement d'assurance, reversement suite à des dissolutions de coopératives ou autres associations, ..</t>
    </r>
  </si>
  <si>
    <r>
      <rPr>
        <b/>
        <sz val="10"/>
        <rFont val="MS Sans Serif"/>
        <family val="2"/>
      </rPr>
      <t>Achats de produits pour cession :</t>
    </r>
    <r>
      <rPr>
        <sz val="10"/>
        <rFont val="MS Sans Serif"/>
        <family val="2"/>
      </rPr>
      <t xml:space="preserve">
on y inscrit le montant TTC des factures de tous les articles achetés pour être revendus en l'état, tels que :
les photos scolaires, les livres achetés et revendus, les viennoiseries vendues dans l'école, les achats agroupés permettant d'obtenir des tarifs préférentiels</t>
    </r>
  </si>
  <si>
    <r>
      <rPr>
        <b/>
        <sz val="10"/>
        <rFont val="MS Sans Serif"/>
        <family val="2"/>
      </rPr>
      <t>Assurance versée pour les activités de la coopérative :</t>
    </r>
    <r>
      <rPr>
        <sz val="10"/>
        <rFont val="MS Sans Serif"/>
        <family val="2"/>
      </rPr>
      <t xml:space="preserve">
le montant se trouve sur la facture d'adhésion que l'OCCE vous a envoyée</t>
    </r>
  </si>
  <si>
    <r>
      <rPr>
        <b/>
        <sz val="10"/>
        <rFont val="MS Sans Serif"/>
        <family val="2"/>
      </rPr>
      <t>Charges des activités éducatives :</t>
    </r>
    <r>
      <rPr>
        <sz val="10"/>
        <rFont val="MS Sans Serif"/>
        <family val="2"/>
      </rPr>
      <t xml:space="preserve">
Toutes les dépenses liées aux activités de la coopérative :
frais de sorties scolaires, classes transplantées, spectacles
achat de matériel pour fabriquer des objets dans un projet pédagogique
achat ou abonnement à des journaux scolaires
achat de livres pour la bibliothèque
développement de photo lors d'activités de la coopérative</t>
    </r>
  </si>
  <si>
    <r>
      <rPr>
        <b/>
        <sz val="10"/>
        <rFont val="MS Sans Serif"/>
        <family val="2"/>
      </rPr>
      <t>Cotisation versée à l'OCCE :</t>
    </r>
    <r>
      <rPr>
        <sz val="10"/>
        <rFont val="MS Sans Serif"/>
        <family val="2"/>
      </rPr>
      <t xml:space="preserve">
c'est le montant de votre adhésion à l'OCCE, il se trouve sur la facture d'adhésion que l'OCCE vous a envoyée. Ce n'est pas le montant total de votre chèque à l'OCCE puisqu'il y a aussi le montant de l'assurance.</t>
    </r>
  </si>
  <si>
    <r>
      <rPr>
        <b/>
        <sz val="10"/>
        <rFont val="MS Sans Serif"/>
        <family val="2"/>
      </rPr>
      <t>Achats de biens durables :</t>
    </r>
    <r>
      <rPr>
        <sz val="10"/>
        <rFont val="MS Sans Serif"/>
        <family val="2"/>
      </rPr>
      <t xml:space="preserve">
il s'agit des matériels qui peuvent être utilisés pendant plusieurs années pour les activités de la coopérative :
appareil photos, lecteur CD, jumelles, boussoles, ..</t>
    </r>
  </si>
  <si>
    <t>Ventilation des comptes de charges et produits</t>
  </si>
  <si>
    <t>Enseignant.e :</t>
  </si>
  <si>
    <t>participation volontaire</t>
  </si>
  <si>
    <t>Reçu</t>
  </si>
  <si>
    <t>FICHE NAVETTE - Parents -- Ecole</t>
  </si>
  <si>
    <r>
      <t xml:space="preserve">NOM de l'élève :  </t>
    </r>
    <r>
      <rPr>
        <sz val="14"/>
        <rFont val="Times New Roman"/>
        <family val="1"/>
      </rPr>
      <t xml:space="preserve"> ……………………………………</t>
    </r>
  </si>
  <si>
    <t xml:space="preserve">Classe : </t>
  </si>
  <si>
    <t>,,,,,,,,,,,,,,,,,,,,,,,,,,,,,,,,,,,,,,</t>
  </si>
  <si>
    <t>Nature de l'achat</t>
  </si>
  <si>
    <t>N'oubliez pas de faire une photocopie de la facture d'achat à ranger avec ce tableau</t>
  </si>
  <si>
    <t>Montant</t>
  </si>
  <si>
    <t xml:space="preserve">Nombre de chèques : </t>
  </si>
  <si>
    <t>Nom de l'élève</t>
  </si>
  <si>
    <t>total billets</t>
  </si>
  <si>
    <t>total pièces</t>
  </si>
  <si>
    <t>vous propose des feuilles imprimables</t>
  </si>
  <si>
    <t>Bordereau de remise de chèques entre la classe et la coopérative centrale</t>
  </si>
  <si>
    <t>Bordereau de remise d'éspèces entre la classe et la coopérative centrale</t>
  </si>
  <si>
    <t>Fiche Navette Ecole -- Famille</t>
  </si>
  <si>
    <t>Inventaire des biens acquis par la coopérative</t>
  </si>
  <si>
    <t>Plateforme participative</t>
  </si>
  <si>
    <r>
      <rPr>
        <b/>
        <sz val="10"/>
        <rFont val="MS Sans Serif"/>
        <family val="2"/>
      </rPr>
      <t>contributions financières plateforme participative :</t>
    </r>
    <r>
      <rPr>
        <sz val="10"/>
        <rFont val="MS Sans Serif"/>
        <family val="2"/>
      </rPr>
      <t xml:space="preserve">
le montant reçu par la Trousse à Projet</t>
    </r>
  </si>
  <si>
    <r>
      <rPr>
        <b/>
        <sz val="10"/>
        <rFont val="MS Sans Serif"/>
        <family val="2"/>
      </rPr>
      <t>Produits des activités éducatives :</t>
    </r>
    <r>
      <rPr>
        <sz val="10"/>
        <rFont val="MS Sans Serif"/>
        <family val="2"/>
      </rPr>
      <t xml:space="preserve">
versements des parents pour les séjours, sorties et spectacles, ventes de journaux scolaires, ventes d'objets fabriqués à l'école, participation parents aux goûters, fêtes d'école, loto, etc</t>
    </r>
  </si>
  <si>
    <r>
      <rPr>
        <b/>
        <sz val="10"/>
        <rFont val="MS Sans Serif"/>
        <family val="2"/>
      </rPr>
      <t>Ventes de produits pour cessions :</t>
    </r>
    <r>
      <rPr>
        <sz val="10"/>
        <rFont val="MS Sans Serif"/>
        <family val="2"/>
      </rPr>
      <t xml:space="preserve">
Ce sont les produits des ventes d'objets, photos, etc
(attention à respecter les règles des pratiques commerciales)</t>
    </r>
  </si>
  <si>
    <r>
      <rPr>
        <b/>
        <sz val="10"/>
        <rFont val="MS Sans Serif"/>
        <family val="2"/>
      </rPr>
      <t>Frais des services bancaires :</t>
    </r>
    <r>
      <rPr>
        <sz val="10"/>
        <rFont val="MS Sans Serif"/>
        <family val="2"/>
      </rPr>
      <t xml:space="preserve">
frais de renue de comptes, coût de la carte de dépôt, agios, etc</t>
    </r>
  </si>
  <si>
    <r>
      <rPr>
        <b/>
        <sz val="10"/>
        <rFont val="MS Sans Serif"/>
        <family val="2"/>
      </rPr>
      <t>Charges exceptionnelles :</t>
    </r>
    <r>
      <rPr>
        <sz val="10"/>
        <rFont val="MS Sans Serif"/>
        <family val="2"/>
      </rPr>
      <t xml:space="preserve">
toutes les dépenses imprévues :
fleurs pour le décès d'un parent ou élève, action de solidarité, etc</t>
    </r>
  </si>
  <si>
    <t>assurance versée à l'OCCE</t>
  </si>
  <si>
    <t>Frais bancaires</t>
  </si>
  <si>
    <r>
      <t>65860008</t>
    </r>
    <r>
      <rPr>
        <sz val="8"/>
        <rFont val="Arial"/>
        <family val="2"/>
      </rPr>
      <t xml:space="preserve"> - Cotisations versées à l'OCCE</t>
    </r>
  </si>
  <si>
    <r>
      <t>62700008</t>
    </r>
    <r>
      <rPr>
        <sz val="8"/>
        <rFont val="Arial"/>
        <family val="2"/>
      </rPr>
      <t xml:space="preserve"> - Frais bancaires</t>
    </r>
  </si>
  <si>
    <r>
      <t>75511008</t>
    </r>
    <r>
      <rPr>
        <sz val="8"/>
        <rFont val="Arial"/>
        <family val="2"/>
      </rPr>
      <t xml:space="preserve"> - Autres subventions</t>
    </r>
  </si>
  <si>
    <r>
      <t>7510008 -</t>
    </r>
    <r>
      <rPr>
        <sz val="8"/>
        <rFont val="Arial"/>
        <family val="2"/>
      </rPr>
      <t xml:space="preserve"> Contribution Plateforme participative</t>
    </r>
  </si>
  <si>
    <r>
      <t>75620008</t>
    </r>
    <r>
      <rPr>
        <sz val="8"/>
        <rFont val="Arial"/>
        <family val="2"/>
      </rPr>
      <t xml:space="preserve"> - Participation volontaire des familles</t>
    </r>
  </si>
  <si>
    <r>
      <t xml:space="preserve">(1) Comptes bancaires 512 : 
</t>
    </r>
    <r>
      <rPr>
        <sz val="8"/>
        <rFont val="Arial"/>
        <family val="2"/>
      </rPr>
      <t>Le mandataire de la coopérative ou du foyer doit fournir la copie d'un relevé de compte bancaire où figure le solde indiqué en 512. Si ce dernier ne correspond pas à l'extrait, il doit compléter et imprimer la feuille intitulée "Rapprochement Bancaire"</t>
    </r>
  </si>
  <si>
    <t>REMISES DE CHEQUES Classe à la Coopérative centrale</t>
  </si>
  <si>
    <t xml:space="preserve">Action : </t>
  </si>
  <si>
    <t>Nom de l'émetteur du chèque</t>
  </si>
  <si>
    <t>TOTAL</t>
  </si>
  <si>
    <t>REMISES D'ESPECES de la classe à la coopérative centrale</t>
  </si>
  <si>
    <t>plan comptable 1/09/2020</t>
  </si>
  <si>
    <r>
      <t xml:space="preserve">N'oubliez pas de consulter le fichier PDF intitulé
</t>
    </r>
    <r>
      <rPr>
        <b/>
        <sz val="20"/>
        <color indexed="10"/>
        <rFont val="Times New Roman"/>
        <family val="1"/>
      </rPr>
      <t xml:space="preserve">"Mode d'emploi du tableau de gestion"
</t>
    </r>
    <r>
      <rPr>
        <b/>
        <sz val="18"/>
        <color indexed="10"/>
        <rFont val="Times New Roman"/>
        <family val="1"/>
      </rPr>
      <t xml:space="preserve">que vous pouvez télécharger sur la page d'accueil 
de notre site internet :
</t>
    </r>
    <r>
      <rPr>
        <b/>
        <u/>
        <sz val="26"/>
        <color indexed="62"/>
        <rFont val="Times New Roman"/>
        <family val="1"/>
      </rPr>
      <t xml:space="preserve">http://ad50.occe.coop/
</t>
    </r>
    <r>
      <rPr>
        <b/>
        <sz val="12"/>
        <color indexed="10"/>
        <rFont val="Times New Roman"/>
        <family val="1"/>
      </rPr>
      <t xml:space="preserve">
</t>
    </r>
    <r>
      <rPr>
        <b/>
        <i/>
        <u/>
        <sz val="14"/>
        <color indexed="10"/>
        <rFont val="Times New Roman"/>
        <family val="1"/>
      </rPr>
      <t>Rappel</t>
    </r>
    <r>
      <rPr>
        <b/>
        <i/>
        <sz val="14"/>
        <color indexed="10"/>
        <rFont val="Times New Roman"/>
        <family val="1"/>
      </rPr>
      <t xml:space="preserve"> : ce fichier tableurdoit être téléchargé à chaque début d'année scolaire !
</t>
    </r>
  </si>
  <si>
    <r>
      <t>REPORT</t>
    </r>
    <r>
      <rPr>
        <sz val="11"/>
        <rFont val="Times New Roman"/>
        <family val="1"/>
      </rPr>
      <t xml:space="preserve"> (frapper valeur banque et/ou caisse)</t>
    </r>
  </si>
  <si>
    <t>Solde indiqué dans le bilan en compte 512</t>
  </si>
  <si>
    <t>La Banque Postale</t>
  </si>
  <si>
    <t>Total de la remise</t>
  </si>
  <si>
    <t>Date de la remise</t>
  </si>
  <si>
    <t>Détails des chèques</t>
  </si>
  <si>
    <t>COMMANDE FOND DE CAISSE</t>
  </si>
  <si>
    <t>total commande</t>
  </si>
  <si>
    <t>Valeur faciale</t>
  </si>
  <si>
    <t>Nombre de pièces par rouleau</t>
  </si>
  <si>
    <t>Nombre de rouleaux commandés</t>
  </si>
  <si>
    <t>nombre commandés</t>
  </si>
  <si>
    <t>dans ce classeur :</t>
  </si>
  <si>
    <t>une aide pour les ventilations</t>
  </si>
  <si>
    <t>le livre comptable</t>
  </si>
  <si>
    <t>la gestion du rapprochement bancaire</t>
  </si>
  <si>
    <t>le bilan financier de votre coopérative</t>
  </si>
  <si>
    <t>des feuilles pour gérer vos projets 1 et 2</t>
  </si>
  <si>
    <t>une feuille pour faire les remises d'éspèces</t>
  </si>
  <si>
    <t>une feuille pour faire les remises de chèques</t>
  </si>
  <si>
    <t>une feuille pour faire les commandes de monnaie</t>
  </si>
  <si>
    <t>un modèle de pièce comptable</t>
  </si>
  <si>
    <t>le document pour les régies d'avance</t>
  </si>
  <si>
    <t>des documents déchanges d'argent entre les classes et la coop générale</t>
  </si>
  <si>
    <t>une fiche navette entre la coopérative et les parents</t>
  </si>
  <si>
    <t>une proposition de registre d'inventaire des biens de la coopérative</t>
  </si>
  <si>
    <t>des feuilles de calcul :</t>
  </si>
  <si>
    <t>des documents imprimables :</t>
  </si>
  <si>
    <t xml:space="preserve">total </t>
  </si>
  <si>
    <t>n° piève</t>
  </si>
  <si>
    <t>pointage</t>
  </si>
  <si>
    <t>nature</t>
  </si>
  <si>
    <t>crédit</t>
  </si>
  <si>
    <t>débit</t>
  </si>
  <si>
    <t>poiuyt</t>
  </si>
  <si>
    <t>Solde du compte en banque sur le relevé</t>
  </si>
  <si>
    <t>Solde du compte bancaire en comptabilité dans le livre :</t>
  </si>
  <si>
    <t>Total des opérations non créditées :</t>
  </si>
  <si>
    <t>Opérations
non créditées</t>
  </si>
  <si>
    <t>sur le relevé bancaire :</t>
  </si>
  <si>
    <t>treza</t>
  </si>
  <si>
    <t>A8:F316;A8:A316=I4</t>
  </si>
  <si>
    <t>Report Banque 2025-2026</t>
  </si>
  <si>
    <t>report Caisse 2025-2026</t>
  </si>
  <si>
    <t>Excel'ComptesCoop - Version aout 2026</t>
  </si>
  <si>
    <t>report 25/26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</si>
</sst>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_-* #,##0.00&quot; €&quot;_-;\-* #,##0.00&quot; €&quot;_-;_-* \-??&quot; €&quot;_-;_-@_-"/>
    <numFmt numFmtId="165" formatCode="#,##0.00&quot; F&quot;;[Red]\-#,##0.00&quot; F&quot;"/>
    <numFmt numFmtId="166" formatCode="#,##0.00&quot; F&quot;;[Red]#,##0.00&quot; F&quot;"/>
    <numFmt numFmtId="167" formatCode="#,##0.00_ ;[Red]\-#,##0.00\ "/>
    <numFmt numFmtId="168" formatCode="dd\-mm"/>
    <numFmt numFmtId="169" formatCode="_-* #,##0.00\ [$€-1]_-;\-* #,##0.00\ [$€-1]_-;_-* \-??\ [$€-1]_-"/>
    <numFmt numFmtId="170" formatCode="#,##0.00&quot; €&quot;"/>
    <numFmt numFmtId="171" formatCode="#,##0.00\ _€"/>
    <numFmt numFmtId="172" formatCode="&quot;+ &quot;#,##0.00&quot; €&quot;"/>
    <numFmt numFmtId="173" formatCode="#,##0.00&quot; €&quot;;\-#,##0.00&quot; €&quot;"/>
    <numFmt numFmtId="174" formatCode="&quot;+ &quot;0.00"/>
    <numFmt numFmtId="175" formatCode="&quot;- &quot;0.00"/>
    <numFmt numFmtId="176" formatCode="_-* #,##0.00\ [$€-40C]_-;\-* #,##0.00\ [$€-40C]_-;_-* &quot;-&quot;??\ [$€-40C]_-;_-@_-"/>
    <numFmt numFmtId="177" formatCode="#,##0.00\ &quot;€&quot;"/>
  </numFmts>
  <fonts count="98" x14ac:knownFonts="1">
    <font>
      <sz val="10"/>
      <name val="MS Sans Serif"/>
      <family val="2"/>
    </font>
    <font>
      <sz val="12"/>
      <name val="Arial"/>
      <family val="2"/>
    </font>
    <font>
      <sz val="10"/>
      <name val="Arial"/>
      <family val="2"/>
    </font>
    <font>
      <sz val="14"/>
      <name val="Times New Roman"/>
      <family val="1"/>
    </font>
    <font>
      <b/>
      <sz val="16"/>
      <name val="Times New Roman"/>
      <family val="1"/>
    </font>
    <font>
      <i/>
      <sz val="12"/>
      <name val="Times New Roman"/>
      <family val="1"/>
    </font>
    <font>
      <sz val="13.5"/>
      <name val="MS Sans Serif"/>
      <family val="2"/>
    </font>
    <font>
      <b/>
      <u/>
      <sz val="14"/>
      <name val="Times New Roman"/>
      <family val="1"/>
    </font>
    <font>
      <i/>
      <sz val="16"/>
      <name val="Times New Roman"/>
      <family val="1"/>
    </font>
    <font>
      <i/>
      <sz val="18"/>
      <name val="Times New Roman"/>
      <family val="1"/>
    </font>
    <font>
      <i/>
      <sz val="14"/>
      <name val="Times New Roman"/>
      <family val="1"/>
    </font>
    <font>
      <b/>
      <sz val="18"/>
      <color indexed="10"/>
      <name val="Times New Roman"/>
      <family val="1"/>
    </font>
    <font>
      <b/>
      <sz val="20"/>
      <color indexed="10"/>
      <name val="Times New Roman"/>
      <family val="1"/>
    </font>
    <font>
      <b/>
      <u/>
      <sz val="26"/>
      <color indexed="62"/>
      <name val="Times New Roman"/>
      <family val="1"/>
    </font>
    <font>
      <b/>
      <sz val="12"/>
      <color indexed="10"/>
      <name val="Times New Roman"/>
      <family val="1"/>
    </font>
    <font>
      <b/>
      <i/>
      <u/>
      <sz val="14"/>
      <color indexed="10"/>
      <name val="Times New Roman"/>
      <family val="1"/>
    </font>
    <font>
      <b/>
      <i/>
      <sz val="14"/>
      <color indexed="10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b/>
      <sz val="10"/>
      <color indexed="10"/>
      <name val="Arial"/>
      <family val="2"/>
    </font>
    <font>
      <sz val="10"/>
      <color indexed="10"/>
      <name val="Times New Roman"/>
      <family val="1"/>
    </font>
    <font>
      <b/>
      <sz val="11"/>
      <name val="Times New Roman"/>
      <family val="1"/>
    </font>
    <font>
      <b/>
      <sz val="18"/>
      <name val="Times New Roman"/>
      <family val="1"/>
    </font>
    <font>
      <b/>
      <sz val="10"/>
      <color indexed="10"/>
      <name val="Times New Roman"/>
      <family val="1"/>
    </font>
    <font>
      <b/>
      <sz val="10"/>
      <name val="Times New Roman"/>
      <family val="1"/>
    </font>
    <font>
      <b/>
      <sz val="14"/>
      <name val="Times New Roman"/>
      <family val="1"/>
    </font>
    <font>
      <b/>
      <sz val="13"/>
      <color indexed="10"/>
      <name val="Times New Roman"/>
      <family val="1"/>
    </font>
    <font>
      <b/>
      <sz val="10"/>
      <name val="MS Sans Serif"/>
      <family val="2"/>
    </font>
    <font>
      <b/>
      <sz val="8"/>
      <name val="Times New Roman"/>
      <family val="1"/>
    </font>
    <font>
      <b/>
      <sz val="7.5"/>
      <name val="Times New Roman"/>
      <family val="1"/>
    </font>
    <font>
      <sz val="10"/>
      <color indexed="12"/>
      <name val="Times New Roman"/>
      <family val="1"/>
    </font>
    <font>
      <b/>
      <sz val="10"/>
      <color indexed="48"/>
      <name val="Times New Roman"/>
      <family val="1"/>
    </font>
    <font>
      <sz val="11"/>
      <name val="Times New Roman"/>
      <family val="1"/>
    </font>
    <font>
      <b/>
      <sz val="13.5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i/>
      <sz val="11"/>
      <name val="Arial"/>
      <family val="2"/>
    </font>
    <font>
      <i/>
      <sz val="11"/>
      <name val="Arial"/>
      <family val="2"/>
    </font>
    <font>
      <b/>
      <sz val="11"/>
      <name val="Arial"/>
      <family val="2"/>
    </font>
    <font>
      <b/>
      <sz val="15"/>
      <name val="Arial"/>
      <family val="2"/>
    </font>
    <font>
      <sz val="11"/>
      <name val="Arial"/>
      <family val="2"/>
    </font>
    <font>
      <sz val="7"/>
      <name val="Arial"/>
      <family val="2"/>
    </font>
    <font>
      <sz val="9"/>
      <name val="Arial"/>
      <family val="2"/>
    </font>
    <font>
      <i/>
      <sz val="8"/>
      <name val="Arial"/>
      <family val="2"/>
    </font>
    <font>
      <i/>
      <sz val="9"/>
      <name val="Arial"/>
      <family val="2"/>
    </font>
    <font>
      <i/>
      <sz val="10"/>
      <name val="Arial"/>
      <family val="2"/>
    </font>
    <font>
      <b/>
      <sz val="7.5"/>
      <name val="Arial"/>
      <family val="2"/>
    </font>
    <font>
      <b/>
      <i/>
      <sz val="9"/>
      <color indexed="10"/>
      <name val="Arial"/>
      <family val="2"/>
    </font>
    <font>
      <i/>
      <sz val="12"/>
      <name val="Arial"/>
      <family val="2"/>
    </font>
    <font>
      <b/>
      <sz val="8"/>
      <color indexed="10"/>
      <name val="Tahoma"/>
      <family val="2"/>
    </font>
    <font>
      <b/>
      <sz val="14"/>
      <color indexed="10"/>
      <name val="Tahoma"/>
      <family val="2"/>
    </font>
    <font>
      <sz val="14"/>
      <color indexed="8"/>
      <name val="Tahoma"/>
      <family val="2"/>
    </font>
    <font>
      <b/>
      <sz val="12"/>
      <color indexed="8"/>
      <name val="Tahoma"/>
      <family val="2"/>
    </font>
    <font>
      <b/>
      <sz val="11"/>
      <color indexed="18"/>
      <name val="Arial"/>
      <family val="2"/>
    </font>
    <font>
      <b/>
      <sz val="13"/>
      <name val="Arial"/>
      <family val="2"/>
    </font>
    <font>
      <sz val="14"/>
      <name val="Arial"/>
      <family val="2"/>
    </font>
    <font>
      <sz val="16"/>
      <name val="Arial"/>
      <family val="2"/>
    </font>
    <font>
      <b/>
      <i/>
      <sz val="11"/>
      <color indexed="10"/>
      <name val="Arial"/>
      <family val="2"/>
    </font>
    <font>
      <b/>
      <sz val="16"/>
      <name val="Arial"/>
      <family val="2"/>
    </font>
    <font>
      <b/>
      <sz val="13"/>
      <color indexed="18"/>
      <name val="Arial"/>
      <family val="2"/>
    </font>
    <font>
      <b/>
      <sz val="14"/>
      <color indexed="18"/>
      <name val="Arial"/>
      <family val="2"/>
    </font>
    <font>
      <b/>
      <i/>
      <sz val="12"/>
      <color indexed="10"/>
      <name val="Arial"/>
      <family val="2"/>
    </font>
    <font>
      <sz val="12"/>
      <color indexed="10"/>
      <name val="Arial"/>
      <family val="2"/>
    </font>
    <font>
      <b/>
      <i/>
      <sz val="14"/>
      <name val="Arial"/>
      <family val="2"/>
    </font>
    <font>
      <b/>
      <i/>
      <sz val="16"/>
      <color indexed="17"/>
      <name val="Arial"/>
      <family val="2"/>
    </font>
    <font>
      <sz val="18"/>
      <name val="Comic Sans MS"/>
      <family val="4"/>
    </font>
    <font>
      <sz val="16"/>
      <name val="Comic Sans MS"/>
      <family val="4"/>
    </font>
    <font>
      <sz val="36"/>
      <name val="Times New Roman"/>
      <family val="1"/>
    </font>
    <font>
      <b/>
      <sz val="26"/>
      <name val="Times New Roman"/>
      <family val="1"/>
    </font>
    <font>
      <sz val="12"/>
      <name val="Times New Roman"/>
      <family val="1"/>
    </font>
    <font>
      <b/>
      <sz val="14"/>
      <name val="Wingdings"/>
      <charset val="2"/>
    </font>
    <font>
      <b/>
      <i/>
      <sz val="10"/>
      <name val="Times New Roman"/>
      <family val="1"/>
    </font>
    <font>
      <u/>
      <sz val="12"/>
      <name val="Times New Roman"/>
      <family val="1"/>
    </font>
    <font>
      <b/>
      <i/>
      <sz val="20"/>
      <name val="Times New Roman"/>
      <family val="1"/>
    </font>
    <font>
      <b/>
      <sz val="20"/>
      <name val="Times New Roman"/>
      <family val="1"/>
    </font>
    <font>
      <sz val="13"/>
      <name val="Times New Roman"/>
      <family val="1"/>
    </font>
    <font>
      <b/>
      <i/>
      <sz val="14"/>
      <name val="Times New Roman"/>
      <family val="1"/>
    </font>
    <font>
      <b/>
      <sz val="22"/>
      <name val="Times New Roman"/>
      <family val="1"/>
    </font>
    <font>
      <b/>
      <sz val="13"/>
      <name val="Times New Roman"/>
      <family val="1"/>
    </font>
    <font>
      <sz val="10"/>
      <name val="MS Sans Serif"/>
      <family val="2"/>
    </font>
    <font>
      <sz val="14"/>
      <name val="Wingdings"/>
      <charset val="2"/>
    </font>
    <font>
      <sz val="7"/>
      <name val="Times New Roman"/>
      <family val="1"/>
    </font>
    <font>
      <u/>
      <sz val="14"/>
      <name val="Arial"/>
      <family val="2"/>
    </font>
    <font>
      <sz val="18"/>
      <name val="Times New Roman"/>
      <family val="1"/>
    </font>
    <font>
      <sz val="36"/>
      <name val="Arial Black"/>
      <family val="2"/>
    </font>
    <font>
      <sz val="17.5"/>
      <name val="MS Sans Serif"/>
      <family val="2"/>
    </font>
    <font>
      <b/>
      <i/>
      <sz val="12"/>
      <name val="Arial"/>
      <family val="2"/>
    </font>
    <font>
      <b/>
      <sz val="14"/>
      <color indexed="10"/>
      <name val="Times New Roman"/>
      <family val="1"/>
    </font>
    <font>
      <b/>
      <u/>
      <sz val="28"/>
      <name val="Times New Roman"/>
      <family val="1"/>
    </font>
    <font>
      <b/>
      <sz val="11"/>
      <name val="MS Sans Serif"/>
    </font>
    <font>
      <u/>
      <sz val="10"/>
      <color theme="10"/>
      <name val="MS Sans Serif"/>
      <family val="2"/>
    </font>
    <font>
      <u/>
      <sz val="16"/>
      <color theme="10"/>
      <name val="Arial"/>
      <family val="2"/>
    </font>
    <font>
      <i/>
      <sz val="9"/>
      <color rgb="FFFF0000"/>
      <name val="Arial"/>
      <family val="2"/>
    </font>
    <font>
      <sz val="14"/>
      <color rgb="FFFF0000"/>
      <name val="Times New Roman"/>
      <family val="1"/>
    </font>
    <font>
      <sz val="8"/>
      <name val="MS Sans Serif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  <bgColor indexed="42"/>
      </patternFill>
    </fill>
    <fill>
      <patternFill patternType="solid">
        <fgColor indexed="9"/>
        <bgColor indexed="42"/>
      </patternFill>
    </fill>
    <fill>
      <patternFill patternType="solid">
        <fgColor indexed="29"/>
        <bgColor indexed="45"/>
      </patternFill>
    </fill>
    <fill>
      <patternFill patternType="solid">
        <fgColor indexed="44"/>
        <bgColor indexed="22"/>
      </patternFill>
    </fill>
    <fill>
      <patternFill patternType="solid">
        <fgColor indexed="49"/>
        <bgColor indexed="15"/>
      </patternFill>
    </fill>
    <fill>
      <patternFill patternType="solid">
        <fgColor indexed="42"/>
        <bgColor indexed="27"/>
      </patternFill>
    </fill>
    <fill>
      <patternFill patternType="solid">
        <fgColor indexed="34"/>
        <bgColor indexed="43"/>
      </patternFill>
    </fill>
    <fill>
      <patternFill patternType="solid">
        <fgColor indexed="13"/>
        <bgColor indexed="34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34"/>
      </patternFill>
    </fill>
    <fill>
      <patternFill patternType="solid">
        <fgColor indexed="22"/>
        <bgColor indexed="4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15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49"/>
      </patternFill>
    </fill>
    <fill>
      <patternFill patternType="solid">
        <fgColor theme="3" tint="0.39997558519241921"/>
        <bgColor indexed="34"/>
      </patternFill>
    </fill>
    <fill>
      <patternFill patternType="solid">
        <fgColor theme="7" tint="0.39997558519241921"/>
        <bgColor indexed="34"/>
      </patternFill>
    </fill>
    <fill>
      <patternFill patternType="solid">
        <fgColor rgb="FF92D050"/>
        <bgColor indexed="42"/>
      </patternFill>
    </fill>
    <fill>
      <patternFill patternType="solid">
        <fgColor rgb="FFFFC000"/>
        <bgColor indexed="42"/>
      </patternFill>
    </fill>
    <fill>
      <patternFill patternType="solid">
        <fgColor rgb="FF92D050"/>
        <bgColor indexed="4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45"/>
      </patternFill>
    </fill>
    <fill>
      <patternFill patternType="solid">
        <fgColor rgb="FFFFFF79"/>
        <bgColor indexed="42"/>
      </patternFill>
    </fill>
    <fill>
      <patternFill patternType="solid">
        <fgColor rgb="FFFFFF00"/>
        <bgColor indexed="43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42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92D050"/>
        <bgColor indexed="43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44"/>
      </patternFill>
    </fill>
    <fill>
      <patternFill patternType="solid">
        <fgColor theme="0" tint="-0.249977111117893"/>
        <bgColor indexed="42"/>
      </patternFill>
    </fill>
  </fills>
  <borders count="147">
    <border>
      <left/>
      <right/>
      <top/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/>
      <top style="double">
        <color indexed="8"/>
      </top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8"/>
      </right>
      <top/>
      <bottom/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double">
        <color indexed="8"/>
      </right>
      <top/>
      <bottom style="thin">
        <color indexed="8"/>
      </bottom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medium">
        <color indexed="10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dotted">
        <color indexed="8"/>
      </top>
      <bottom/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64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64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dotted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dotted">
        <color indexed="8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/>
      <bottom/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/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 style="double">
        <color indexed="8"/>
      </right>
      <top/>
      <bottom/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10"/>
      </right>
      <top style="thin">
        <color indexed="8"/>
      </top>
      <bottom style="thin">
        <color indexed="8"/>
      </bottom>
      <diagonal/>
    </border>
    <border>
      <left/>
      <right style="double">
        <color indexed="8"/>
      </right>
      <top/>
      <bottom style="double">
        <color indexed="8"/>
      </bottom>
      <diagonal/>
    </border>
    <border>
      <left/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/>
      <top style="double">
        <color indexed="8"/>
      </top>
      <bottom style="double">
        <color indexed="8"/>
      </bottom>
      <diagonal/>
    </border>
    <border>
      <left style="double">
        <color indexed="8"/>
      </left>
      <right/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 style="dashed">
        <color indexed="8"/>
      </left>
      <right style="dashed">
        <color indexed="8"/>
      </right>
      <top style="dashed">
        <color indexed="8"/>
      </top>
      <bottom style="dashed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double">
        <color indexed="8"/>
      </top>
      <bottom/>
      <diagonal/>
    </border>
    <border>
      <left/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 style="thin">
        <color indexed="10"/>
      </left>
      <right style="medium">
        <color indexed="8"/>
      </right>
      <top style="thin">
        <color indexed="1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dotted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ashed">
        <color indexed="8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/>
      <top/>
      <bottom style="dotted">
        <color indexed="8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medium">
        <color rgb="FFFF0000"/>
      </bottom>
      <diagonal/>
    </border>
    <border>
      <left style="thick">
        <color rgb="FFFF0000"/>
      </left>
      <right style="thick">
        <color rgb="FFFF0000"/>
      </right>
      <top style="medium">
        <color rgb="FFFF0000"/>
      </top>
      <bottom style="thick">
        <color rgb="FFFF0000"/>
      </bottom>
      <diagonal/>
    </border>
  </borders>
  <cellStyleXfs count="7">
    <xf numFmtId="0" fontId="0" fillId="0" borderId="0"/>
    <xf numFmtId="0" fontId="93" fillId="0" borderId="0" applyNumberFormat="0" applyFill="0" applyBorder="0" applyAlignment="0" applyProtection="0"/>
    <xf numFmtId="165" fontId="82" fillId="0" borderId="0" applyFill="0" applyBorder="0" applyAlignment="0" applyProtection="0"/>
    <xf numFmtId="164" fontId="82" fillId="0" borderId="0" applyFill="0" applyBorder="0" applyAlignment="0" applyProtection="0"/>
    <xf numFmtId="0" fontId="1" fillId="0" borderId="0"/>
    <xf numFmtId="0" fontId="2" fillId="0" borderId="0"/>
    <xf numFmtId="43" fontId="82" fillId="0" borderId="0" applyFont="0" applyFill="0" applyBorder="0" applyAlignment="0" applyProtection="0"/>
  </cellStyleXfs>
  <cellXfs count="497">
    <xf numFmtId="0" fontId="0" fillId="0" borderId="0" xfId="0"/>
    <xf numFmtId="0" fontId="3" fillId="2" borderId="0" xfId="0" applyFont="1" applyFill="1"/>
    <xf numFmtId="0" fontId="8" fillId="2" borderId="0" xfId="0" applyFont="1" applyFill="1" applyAlignment="1">
      <alignment horizontal="right" vertical="center"/>
    </xf>
    <xf numFmtId="0" fontId="10" fillId="2" borderId="0" xfId="0" applyFont="1" applyFill="1" applyAlignment="1">
      <alignment horizontal="right" vertical="center"/>
    </xf>
    <xf numFmtId="0" fontId="0" fillId="0" borderId="0" xfId="0" applyAlignment="1">
      <alignment vertical="center"/>
    </xf>
    <xf numFmtId="0" fontId="17" fillId="3" borderId="0" xfId="0" applyFont="1" applyFill="1"/>
    <xf numFmtId="0" fontId="17" fillId="0" borderId="0" xfId="0" applyFont="1"/>
    <xf numFmtId="2" fontId="23" fillId="3" borderId="1" xfId="0" applyNumberFormat="1" applyFont="1" applyFill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1" fontId="18" fillId="4" borderId="3" xfId="0" applyNumberFormat="1" applyFont="1" applyFill="1" applyBorder="1" applyAlignment="1">
      <alignment horizontal="center"/>
    </xf>
    <xf numFmtId="1" fontId="18" fillId="4" borderId="4" xfId="0" applyNumberFormat="1" applyFont="1" applyFill="1" applyBorder="1" applyAlignment="1">
      <alignment horizontal="center"/>
    </xf>
    <xf numFmtId="1" fontId="18" fillId="4" borderId="5" xfId="0" applyNumberFormat="1" applyFont="1" applyFill="1" applyBorder="1" applyAlignment="1">
      <alignment horizontal="center"/>
    </xf>
    <xf numFmtId="1" fontId="18" fillId="4" borderId="6" xfId="0" applyNumberFormat="1" applyFont="1" applyFill="1" applyBorder="1" applyAlignment="1">
      <alignment horizontal="center"/>
    </xf>
    <xf numFmtId="0" fontId="27" fillId="0" borderId="7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2" fontId="31" fillId="0" borderId="8" xfId="2" applyNumberFormat="1" applyFont="1" applyFill="1" applyBorder="1" applyAlignment="1" applyProtection="1">
      <alignment horizontal="center" vertical="center"/>
    </xf>
    <xf numFmtId="2" fontId="31" fillId="0" borderId="9" xfId="2" applyNumberFormat="1" applyFont="1" applyFill="1" applyBorder="1" applyAlignment="1" applyProtection="1">
      <alignment horizontal="center" vertical="center"/>
    </xf>
    <xf numFmtId="2" fontId="31" fillId="0" borderId="10" xfId="2" applyNumberFormat="1" applyFont="1" applyFill="1" applyBorder="1" applyAlignment="1" applyProtection="1">
      <alignment horizontal="center" vertical="center"/>
    </xf>
    <xf numFmtId="4" fontId="31" fillId="0" borderId="8" xfId="0" applyNumberFormat="1" applyFont="1" applyBorder="1" applyAlignment="1">
      <alignment horizontal="center" vertical="center"/>
    </xf>
    <xf numFmtId="4" fontId="31" fillId="0" borderId="9" xfId="0" applyNumberFormat="1" applyFont="1" applyBorder="1" applyAlignment="1">
      <alignment horizontal="center" vertical="center"/>
    </xf>
    <xf numFmtId="4" fontId="31" fillId="0" borderId="7" xfId="0" applyNumberFormat="1" applyFont="1" applyBorder="1" applyAlignment="1">
      <alignment horizontal="center" vertical="center"/>
    </xf>
    <xf numFmtId="4" fontId="31" fillId="0" borderId="11" xfId="0" applyNumberFormat="1" applyFont="1" applyBorder="1" applyAlignment="1">
      <alignment horizontal="center" vertical="center"/>
    </xf>
    <xf numFmtId="4" fontId="31" fillId="0" borderId="12" xfId="0" applyNumberFormat="1" applyFont="1" applyBorder="1" applyAlignment="1">
      <alignment horizontal="center" vertical="center"/>
    </xf>
    <xf numFmtId="4" fontId="31" fillId="0" borderId="13" xfId="0" applyNumberFormat="1" applyFont="1" applyBorder="1" applyAlignment="1">
      <alignment horizontal="center" vertical="center"/>
    </xf>
    <xf numFmtId="2" fontId="17" fillId="0" borderId="0" xfId="0" applyNumberFormat="1" applyFont="1" applyAlignment="1">
      <alignment horizontal="right" vertical="center"/>
    </xf>
    <xf numFmtId="167" fontId="17" fillId="0" borderId="14" xfId="2" applyNumberFormat="1" applyFont="1" applyFill="1" applyBorder="1" applyAlignment="1" applyProtection="1">
      <alignment horizontal="center" vertical="center"/>
      <protection locked="0"/>
    </xf>
    <xf numFmtId="167" fontId="17" fillId="0" borderId="14" xfId="0" applyNumberFormat="1" applyFont="1" applyBorder="1" applyAlignment="1" applyProtection="1">
      <alignment horizontal="center" vertical="center"/>
      <protection locked="0"/>
    </xf>
    <xf numFmtId="2" fontId="17" fillId="5" borderId="11" xfId="0" applyNumberFormat="1" applyFont="1" applyFill="1" applyBorder="1" applyAlignment="1">
      <alignment horizontal="center" vertical="center"/>
    </xf>
    <xf numFmtId="2" fontId="17" fillId="5" borderId="9" xfId="0" applyNumberFormat="1" applyFont="1" applyFill="1" applyBorder="1" applyAlignment="1">
      <alignment horizontal="center" vertical="center"/>
    </xf>
    <xf numFmtId="2" fontId="17" fillId="5" borderId="12" xfId="0" applyNumberFormat="1" applyFont="1" applyFill="1" applyBorder="1" applyAlignment="1">
      <alignment horizontal="center" vertical="center"/>
    </xf>
    <xf numFmtId="2" fontId="17" fillId="5" borderId="15" xfId="0" applyNumberFormat="1" applyFont="1" applyFill="1" applyBorder="1" applyAlignment="1">
      <alignment horizontal="center" vertical="center"/>
    </xf>
    <xf numFmtId="0" fontId="17" fillId="0" borderId="0" xfId="0" applyFont="1" applyAlignment="1">
      <alignment vertical="center"/>
    </xf>
    <xf numFmtId="168" fontId="17" fillId="0" borderId="16" xfId="0" applyNumberFormat="1" applyFont="1" applyBorder="1" applyAlignment="1" applyProtection="1">
      <alignment horizontal="center" vertical="center"/>
      <protection locked="0"/>
    </xf>
    <xf numFmtId="0" fontId="17" fillId="0" borderId="12" xfId="0" applyFont="1" applyBorder="1" applyAlignment="1" applyProtection="1">
      <alignment horizontal="center" vertical="center"/>
      <protection locked="0"/>
    </xf>
    <xf numFmtId="0" fontId="17" fillId="0" borderId="17" xfId="0" applyFont="1" applyBorder="1" applyAlignment="1" applyProtection="1">
      <alignment vertical="center"/>
      <protection locked="0"/>
    </xf>
    <xf numFmtId="2" fontId="17" fillId="0" borderId="18" xfId="0" applyNumberFormat="1" applyFont="1" applyBorder="1" applyAlignment="1" applyProtection="1">
      <alignment horizontal="center" vertical="center"/>
      <protection locked="0"/>
    </xf>
    <xf numFmtId="2" fontId="17" fillId="0" borderId="16" xfId="0" applyNumberFormat="1" applyFont="1" applyBorder="1" applyAlignment="1" applyProtection="1">
      <alignment horizontal="center" vertical="center"/>
      <protection locked="0"/>
    </xf>
    <xf numFmtId="2" fontId="17" fillId="0" borderId="18" xfId="2" applyNumberFormat="1" applyFont="1" applyFill="1" applyBorder="1" applyAlignment="1" applyProtection="1">
      <alignment horizontal="center" vertical="center"/>
      <protection locked="0"/>
    </xf>
    <xf numFmtId="2" fontId="17" fillId="0" borderId="16" xfId="2" applyNumberFormat="1" applyFont="1" applyFill="1" applyBorder="1" applyAlignment="1" applyProtection="1">
      <alignment horizontal="center" vertical="center"/>
      <protection locked="0"/>
    </xf>
    <xf numFmtId="2" fontId="17" fillId="0" borderId="12" xfId="0" applyNumberFormat="1" applyFont="1" applyBorder="1" applyAlignment="1">
      <alignment horizontal="center" vertical="center"/>
    </xf>
    <xf numFmtId="2" fontId="17" fillId="0" borderId="19" xfId="0" applyNumberFormat="1" applyFont="1" applyBorder="1" applyAlignment="1" applyProtection="1">
      <alignment horizontal="center" vertical="center"/>
      <protection locked="0"/>
    </xf>
    <xf numFmtId="2" fontId="17" fillId="0" borderId="20" xfId="0" applyNumberFormat="1" applyFont="1" applyBorder="1" applyAlignment="1" applyProtection="1">
      <alignment horizontal="center" vertical="center"/>
      <protection locked="0"/>
    </xf>
    <xf numFmtId="2" fontId="17" fillId="0" borderId="17" xfId="0" applyNumberFormat="1" applyFont="1" applyBorder="1" applyAlignment="1" applyProtection="1">
      <alignment horizontal="center" vertical="center"/>
      <protection locked="0"/>
    </xf>
    <xf numFmtId="2" fontId="17" fillId="0" borderId="15" xfId="0" applyNumberFormat="1" applyFont="1" applyBorder="1" applyAlignment="1" applyProtection="1">
      <alignment horizontal="center" vertical="center"/>
      <protection locked="0"/>
    </xf>
    <xf numFmtId="2" fontId="17" fillId="0" borderId="16" xfId="2" applyNumberFormat="1" applyFont="1" applyFill="1" applyBorder="1" applyAlignment="1" applyProtection="1">
      <alignment horizontal="center" vertical="center"/>
    </xf>
    <xf numFmtId="2" fontId="17" fillId="0" borderId="17" xfId="0" applyNumberFormat="1" applyFont="1" applyBorder="1" applyAlignment="1">
      <alignment horizontal="center" vertical="center"/>
    </xf>
    <xf numFmtId="2" fontId="17" fillId="0" borderId="11" xfId="0" applyNumberFormat="1" applyFont="1" applyBorder="1" applyAlignment="1" applyProtection="1">
      <alignment horizontal="center" vertical="center"/>
      <protection locked="0"/>
    </xf>
    <xf numFmtId="2" fontId="17" fillId="0" borderId="8" xfId="0" applyNumberFormat="1" applyFont="1" applyBorder="1" applyAlignment="1" applyProtection="1">
      <alignment horizontal="center" vertical="center"/>
      <protection locked="0"/>
    </xf>
    <xf numFmtId="2" fontId="17" fillId="0" borderId="21" xfId="0" applyNumberFormat="1" applyFont="1" applyBorder="1" applyAlignment="1" applyProtection="1">
      <alignment horizontal="center" vertical="center"/>
      <protection locked="0"/>
    </xf>
    <xf numFmtId="169" fontId="17" fillId="0" borderId="17" xfId="0" applyNumberFormat="1" applyFont="1" applyBorder="1" applyAlignment="1" applyProtection="1">
      <alignment horizontal="left" vertical="center"/>
      <protection locked="0"/>
    </xf>
    <xf numFmtId="170" fontId="17" fillId="0" borderId="8" xfId="0" applyNumberFormat="1" applyFont="1" applyBorder="1" applyAlignment="1" applyProtection="1">
      <alignment horizontal="center" vertical="center"/>
      <protection locked="0"/>
    </xf>
    <xf numFmtId="0" fontId="17" fillId="0" borderId="16" xfId="0" applyFont="1" applyBorder="1" applyAlignment="1">
      <alignment horizontal="center" vertical="center"/>
    </xf>
    <xf numFmtId="0" fontId="17" fillId="0" borderId="17" xfId="0" applyFont="1" applyBorder="1" applyAlignment="1" applyProtection="1">
      <alignment horizontal="center" vertical="center"/>
      <protection locked="0"/>
    </xf>
    <xf numFmtId="2" fontId="17" fillId="0" borderId="17" xfId="0" applyNumberFormat="1" applyFont="1" applyBorder="1" applyAlignment="1">
      <alignment vertical="center"/>
    </xf>
    <xf numFmtId="2" fontId="17" fillId="0" borderId="18" xfId="0" applyNumberFormat="1" applyFont="1" applyBorder="1" applyAlignment="1">
      <alignment horizontal="center" vertical="center"/>
    </xf>
    <xf numFmtId="2" fontId="17" fillId="0" borderId="16" xfId="0" applyNumberFormat="1" applyFont="1" applyBorder="1" applyAlignment="1">
      <alignment horizontal="center" vertical="center"/>
    </xf>
    <xf numFmtId="2" fontId="17" fillId="0" borderId="15" xfId="2" applyNumberFormat="1" applyFont="1" applyFill="1" applyBorder="1" applyAlignment="1" applyProtection="1">
      <alignment horizontal="center" vertical="center"/>
    </xf>
    <xf numFmtId="2" fontId="17" fillId="0" borderId="19" xfId="0" applyNumberFormat="1" applyFont="1" applyBorder="1" applyAlignment="1">
      <alignment horizontal="center" vertical="center"/>
    </xf>
    <xf numFmtId="2" fontId="17" fillId="0" borderId="22" xfId="0" applyNumberFormat="1" applyFont="1" applyBorder="1" applyAlignment="1">
      <alignment horizontal="center" vertical="center"/>
    </xf>
    <xf numFmtId="2" fontId="20" fillId="0" borderId="19" xfId="0" applyNumberFormat="1" applyFont="1" applyBorder="1" applyAlignment="1">
      <alignment horizontal="center" vertical="center"/>
    </xf>
    <xf numFmtId="2" fontId="17" fillId="0" borderId="15" xfId="0" applyNumberFormat="1" applyFont="1" applyBorder="1" applyAlignment="1">
      <alignment horizontal="center" vertical="center"/>
    </xf>
    <xf numFmtId="0" fontId="1" fillId="0" borderId="0" xfId="4" applyAlignment="1">
      <alignment vertical="center"/>
    </xf>
    <xf numFmtId="0" fontId="1" fillId="0" borderId="23" xfId="4" applyBorder="1" applyAlignment="1">
      <alignment vertical="center"/>
    </xf>
    <xf numFmtId="4" fontId="2" fillId="0" borderId="16" xfId="4" applyNumberFormat="1" applyFont="1" applyBorder="1" applyAlignment="1">
      <alignment vertical="center"/>
    </xf>
    <xf numFmtId="0" fontId="1" fillId="0" borderId="0" xfId="4" applyAlignment="1">
      <alignment horizontal="left" vertical="center"/>
    </xf>
    <xf numFmtId="4" fontId="2" fillId="0" borderId="0" xfId="4" applyNumberFormat="1" applyFont="1" applyAlignment="1">
      <alignment vertical="center"/>
    </xf>
    <xf numFmtId="4" fontId="2" fillId="0" borderId="24" xfId="4" applyNumberFormat="1" applyFont="1" applyBorder="1" applyAlignment="1">
      <alignment vertical="center"/>
    </xf>
    <xf numFmtId="4" fontId="38" fillId="0" borderId="25" xfId="4" applyNumberFormat="1" applyFont="1" applyBorder="1" applyAlignment="1">
      <alignment vertical="center"/>
    </xf>
    <xf numFmtId="0" fontId="40" fillId="0" borderId="0" xfId="4" applyFont="1" applyAlignment="1">
      <alignment horizontal="right" vertical="center"/>
    </xf>
    <xf numFmtId="172" fontId="41" fillId="0" borderId="26" xfId="4" applyNumberFormat="1" applyFont="1" applyBorder="1" applyAlignment="1">
      <alignment horizontal="center" vertical="center"/>
    </xf>
    <xf numFmtId="0" fontId="38" fillId="0" borderId="27" xfId="4" applyFont="1" applyBorder="1" applyAlignment="1">
      <alignment vertical="center"/>
    </xf>
    <xf numFmtId="0" fontId="45" fillId="0" borderId="28" xfId="4" applyFont="1" applyBorder="1" applyAlignment="1">
      <alignment vertical="center"/>
    </xf>
    <xf numFmtId="0" fontId="38" fillId="0" borderId="12" xfId="4" applyFont="1" applyBorder="1" applyAlignment="1">
      <alignment vertical="center"/>
    </xf>
    <xf numFmtId="0" fontId="46" fillId="0" borderId="21" xfId="4" applyFont="1" applyBorder="1" applyAlignment="1">
      <alignment vertical="top"/>
    </xf>
    <xf numFmtId="0" fontId="1" fillId="0" borderId="21" xfId="4" applyBorder="1" applyAlignment="1">
      <alignment vertical="center"/>
    </xf>
    <xf numFmtId="4" fontId="2" fillId="0" borderId="8" xfId="4" applyNumberFormat="1" applyFont="1" applyBorder="1" applyAlignment="1">
      <alignment vertical="center"/>
    </xf>
    <xf numFmtId="0" fontId="2" fillId="0" borderId="16" xfId="4" applyFont="1" applyBorder="1" applyAlignment="1">
      <alignment vertical="center"/>
    </xf>
    <xf numFmtId="0" fontId="19" fillId="0" borderId="0" xfId="4" applyFont="1" applyAlignment="1">
      <alignment horizontal="center" vertical="center"/>
    </xf>
    <xf numFmtId="0" fontId="43" fillId="0" borderId="29" xfId="4" applyFont="1" applyBorder="1" applyAlignment="1">
      <alignment vertical="center"/>
    </xf>
    <xf numFmtId="0" fontId="43" fillId="0" borderId="0" xfId="4" applyFont="1" applyAlignment="1">
      <alignment vertical="center"/>
    </xf>
    <xf numFmtId="0" fontId="40" fillId="6" borderId="24" xfId="4" applyFont="1" applyFill="1" applyBorder="1" applyAlignment="1">
      <alignment horizontal="center" vertical="center"/>
    </xf>
    <xf numFmtId="0" fontId="40" fillId="6" borderId="30" xfId="4" applyFont="1" applyFill="1" applyBorder="1" applyAlignment="1">
      <alignment horizontal="center" vertical="center"/>
    </xf>
    <xf numFmtId="0" fontId="47" fillId="7" borderId="31" xfId="4" applyFont="1" applyFill="1" applyBorder="1" applyAlignment="1">
      <alignment horizontal="center" vertical="center" wrapText="1"/>
    </xf>
    <xf numFmtId="0" fontId="47" fillId="0" borderId="32" xfId="4" applyFont="1" applyBorder="1" applyAlignment="1">
      <alignment horizontal="center" vertical="center"/>
    </xf>
    <xf numFmtId="173" fontId="47" fillId="0" borderId="28" xfId="3" applyNumberFormat="1" applyFont="1" applyFill="1" applyBorder="1" applyAlignment="1" applyProtection="1">
      <alignment horizontal="center" vertical="center"/>
    </xf>
    <xf numFmtId="0" fontId="2" fillId="0" borderId="33" xfId="4" applyFont="1" applyBorder="1" applyAlignment="1" applyProtection="1">
      <alignment horizontal="center" vertical="center"/>
      <protection locked="0"/>
    </xf>
    <xf numFmtId="4" fontId="2" fillId="0" borderId="34" xfId="4" applyNumberFormat="1" applyFont="1" applyBorder="1" applyAlignment="1">
      <alignment horizontal="right" vertical="center"/>
    </xf>
    <xf numFmtId="0" fontId="45" fillId="0" borderId="0" xfId="4" applyFont="1" applyAlignment="1">
      <alignment vertical="center"/>
    </xf>
    <xf numFmtId="0" fontId="47" fillId="0" borderId="29" xfId="4" applyFont="1" applyBorder="1" applyAlignment="1">
      <alignment horizontal="center" vertical="center"/>
    </xf>
    <xf numFmtId="173" fontId="47" fillId="0" borderId="0" xfId="3" applyNumberFormat="1" applyFont="1" applyFill="1" applyBorder="1" applyAlignment="1" applyProtection="1">
      <alignment horizontal="center" vertical="center"/>
    </xf>
    <xf numFmtId="0" fontId="47" fillId="0" borderId="35" xfId="4" applyFont="1" applyBorder="1" applyAlignment="1">
      <alignment horizontal="center" vertical="center"/>
    </xf>
    <xf numFmtId="173" fontId="47" fillId="0" borderId="21" xfId="3" applyNumberFormat="1" applyFont="1" applyFill="1" applyBorder="1" applyAlignment="1" applyProtection="1">
      <alignment horizontal="center" vertical="center"/>
    </xf>
    <xf numFmtId="4" fontId="2" fillId="0" borderId="36" xfId="4" applyNumberFormat="1" applyFont="1" applyBorder="1" applyAlignment="1">
      <alignment horizontal="right" vertical="center"/>
    </xf>
    <xf numFmtId="0" fontId="51" fillId="0" borderId="37" xfId="4" applyFont="1" applyBorder="1" applyAlignment="1">
      <alignment horizontal="left" vertical="center"/>
    </xf>
    <xf numFmtId="0" fontId="0" fillId="3" borderId="0" xfId="0" applyFill="1" applyAlignment="1">
      <alignment horizontal="center"/>
    </xf>
    <xf numFmtId="0" fontId="0" fillId="3" borderId="0" xfId="0" applyFill="1"/>
    <xf numFmtId="0" fontId="58" fillId="0" borderId="0" xfId="0" applyFont="1" applyAlignment="1">
      <alignment horizontal="center" vertical="center"/>
    </xf>
    <xf numFmtId="0" fontId="58" fillId="0" borderId="0" xfId="0" applyFont="1" applyAlignment="1">
      <alignment vertical="center"/>
    </xf>
    <xf numFmtId="0" fontId="59" fillId="0" borderId="0" xfId="0" applyFont="1" applyAlignment="1">
      <alignment horizontal="center" vertical="center"/>
    </xf>
    <xf numFmtId="171" fontId="37" fillId="4" borderId="38" xfId="0" applyNumberFormat="1" applyFont="1" applyFill="1" applyBorder="1" applyAlignment="1">
      <alignment vertical="center"/>
    </xf>
    <xf numFmtId="171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39" fillId="4" borderId="16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7" fillId="0" borderId="28" xfId="0" applyFont="1" applyBorder="1" applyAlignment="1">
      <alignment horizontal="center" vertical="center"/>
    </xf>
    <xf numFmtId="0" fontId="37" fillId="0" borderId="39" xfId="0" applyFont="1" applyBorder="1" applyAlignment="1">
      <alignment horizontal="center" vertical="center"/>
    </xf>
    <xf numFmtId="0" fontId="37" fillId="2" borderId="16" xfId="0" applyFont="1" applyFill="1" applyBorder="1" applyAlignment="1">
      <alignment horizontal="center" vertical="center"/>
    </xf>
    <xf numFmtId="0" fontId="2" fillId="0" borderId="0" xfId="5" applyAlignment="1">
      <alignment vertical="top" wrapText="1"/>
    </xf>
    <xf numFmtId="0" fontId="2" fillId="0" borderId="0" xfId="5" applyAlignment="1">
      <alignment horizontal="center" vertical="top" wrapText="1"/>
    </xf>
    <xf numFmtId="0" fontId="2" fillId="0" borderId="0" xfId="5" applyAlignment="1">
      <alignment vertical="top"/>
    </xf>
    <xf numFmtId="0" fontId="2" fillId="0" borderId="0" xfId="5" applyAlignment="1">
      <alignment vertical="center" wrapText="1"/>
    </xf>
    <xf numFmtId="0" fontId="41" fillId="0" borderId="0" xfId="5" applyFont="1" applyAlignment="1">
      <alignment horizontal="center" vertical="center" wrapText="1"/>
    </xf>
    <xf numFmtId="0" fontId="37" fillId="0" borderId="0" xfId="5" applyFont="1" applyAlignment="1">
      <alignment horizontal="right" vertical="center"/>
    </xf>
    <xf numFmtId="0" fontId="63" fillId="0" borderId="0" xfId="5" applyFont="1" applyAlignment="1">
      <alignment horizontal="left" vertical="center" wrapText="1"/>
    </xf>
    <xf numFmtId="0" fontId="63" fillId="0" borderId="0" xfId="5" applyFont="1" applyAlignment="1">
      <alignment horizontal="center" vertical="center"/>
    </xf>
    <xf numFmtId="0" fontId="64" fillId="0" borderId="0" xfId="5" applyFont="1" applyAlignment="1">
      <alignment horizontal="center" vertical="center"/>
    </xf>
    <xf numFmtId="0" fontId="65" fillId="0" borderId="0" xfId="5" applyFont="1" applyAlignment="1">
      <alignment horizontal="center" vertical="center"/>
    </xf>
    <xf numFmtId="0" fontId="37" fillId="0" borderId="25" xfId="5" applyFont="1" applyBorder="1" applyAlignment="1">
      <alignment horizontal="center" vertical="top" wrapText="1"/>
    </xf>
    <xf numFmtId="0" fontId="37" fillId="0" borderId="40" xfId="5" applyFont="1" applyBorder="1" applyAlignment="1">
      <alignment horizontal="center" vertical="center" wrapText="1"/>
    </xf>
    <xf numFmtId="0" fontId="66" fillId="8" borderId="41" xfId="5" applyFont="1" applyFill="1" applyBorder="1" applyAlignment="1">
      <alignment horizontal="center" vertical="center" wrapText="1"/>
    </xf>
    <xf numFmtId="0" fontId="41" fillId="9" borderId="42" xfId="5" applyFont="1" applyFill="1" applyBorder="1" applyAlignment="1">
      <alignment horizontal="center" vertical="center" wrapText="1"/>
    </xf>
    <xf numFmtId="0" fontId="1" fillId="0" borderId="40" xfId="5" applyFont="1" applyBorder="1" applyAlignment="1">
      <alignment horizontal="center" vertical="center" wrapText="1"/>
    </xf>
    <xf numFmtId="0" fontId="66" fillId="8" borderId="41" xfId="5" applyFont="1" applyFill="1" applyBorder="1" applyAlignment="1">
      <alignment horizontal="center" vertical="center"/>
    </xf>
    <xf numFmtId="170" fontId="67" fillId="8" borderId="43" xfId="5" applyNumberFormat="1" applyFont="1" applyFill="1" applyBorder="1" applyAlignment="1">
      <alignment horizontal="center" vertical="top" wrapText="1"/>
    </xf>
    <xf numFmtId="170" fontId="67" fillId="9" borderId="44" xfId="5" applyNumberFormat="1" applyFont="1" applyFill="1" applyBorder="1" applyAlignment="1">
      <alignment horizontal="center" vertical="top" wrapText="1"/>
    </xf>
    <xf numFmtId="2" fontId="37" fillId="9" borderId="45" xfId="5" applyNumberFormat="1" applyFont="1" applyFill="1" applyBorder="1" applyAlignment="1">
      <alignment horizontal="center" vertical="top" wrapText="1"/>
    </xf>
    <xf numFmtId="2" fontId="37" fillId="0" borderId="40" xfId="5" applyNumberFormat="1" applyFont="1" applyBorder="1" applyAlignment="1">
      <alignment horizontal="center" vertical="top" wrapText="1"/>
    </xf>
    <xf numFmtId="4" fontId="1" fillId="0" borderId="0" xfId="5" applyNumberFormat="1" applyFont="1" applyAlignment="1">
      <alignment horizontal="right" vertical="center"/>
    </xf>
    <xf numFmtId="0" fontId="1" fillId="0" borderId="0" xfId="5" applyFont="1" applyAlignment="1">
      <alignment horizontal="right" vertical="top" wrapText="1"/>
    </xf>
    <xf numFmtId="2" fontId="37" fillId="0" borderId="0" xfId="5" applyNumberFormat="1" applyFont="1" applyAlignment="1">
      <alignment horizontal="right" vertical="center" wrapText="1"/>
    </xf>
    <xf numFmtId="0" fontId="1" fillId="0" borderId="0" xfId="5" applyFont="1" applyAlignment="1">
      <alignment horizontal="right" vertical="top"/>
    </xf>
    <xf numFmtId="0" fontId="70" fillId="3" borderId="0" xfId="0" applyFont="1" applyFill="1"/>
    <xf numFmtId="0" fontId="22" fillId="3" borderId="0" xfId="0" applyFont="1" applyFill="1" applyAlignment="1">
      <alignment horizontal="center" vertical="center"/>
    </xf>
    <xf numFmtId="0" fontId="17" fillId="3" borderId="46" xfId="0" applyFont="1" applyFill="1" applyBorder="1"/>
    <xf numFmtId="0" fontId="24" fillId="3" borderId="0" xfId="0" applyFont="1" applyFill="1" applyAlignment="1">
      <alignment horizontal="center"/>
    </xf>
    <xf numFmtId="0" fontId="72" fillId="3" borderId="0" xfId="0" applyFont="1" applyFill="1"/>
    <xf numFmtId="0" fontId="17" fillId="3" borderId="0" xfId="0" applyFont="1" applyFill="1" applyAlignment="1">
      <alignment horizontal="center"/>
    </xf>
    <xf numFmtId="0" fontId="73" fillId="3" borderId="0" xfId="0" applyFont="1" applyFill="1" applyAlignment="1">
      <alignment vertical="center"/>
    </xf>
    <xf numFmtId="0" fontId="72" fillId="3" borderId="0" xfId="0" applyFont="1" applyFill="1" applyAlignment="1">
      <alignment vertical="center"/>
    </xf>
    <xf numFmtId="0" fontId="74" fillId="3" borderId="0" xfId="0" applyFont="1" applyFill="1" applyAlignment="1">
      <alignment horizontal="center" vertical="center"/>
    </xf>
    <xf numFmtId="0" fontId="72" fillId="3" borderId="0" xfId="0" applyFont="1" applyFill="1" applyAlignment="1">
      <alignment horizontal="right" vertical="center"/>
    </xf>
    <xf numFmtId="0" fontId="17" fillId="3" borderId="29" xfId="0" applyFont="1" applyFill="1" applyBorder="1"/>
    <xf numFmtId="0" fontId="17" fillId="3" borderId="40" xfId="0" applyFont="1" applyFill="1" applyBorder="1"/>
    <xf numFmtId="0" fontId="17" fillId="3" borderId="47" xfId="0" applyFont="1" applyFill="1" applyBorder="1" applyAlignment="1">
      <alignment horizontal="center"/>
    </xf>
    <xf numFmtId="0" fontId="17" fillId="3" borderId="48" xfId="0" applyFont="1" applyFill="1" applyBorder="1" applyAlignment="1">
      <alignment horizontal="center"/>
    </xf>
    <xf numFmtId="0" fontId="17" fillId="3" borderId="49" xfId="0" applyFont="1" applyFill="1" applyBorder="1" applyAlignment="1">
      <alignment horizontal="center"/>
    </xf>
    <xf numFmtId="0" fontId="74" fillId="3" borderId="0" xfId="0" applyFont="1" applyFill="1" applyAlignment="1">
      <alignment horizontal="center"/>
    </xf>
    <xf numFmtId="0" fontId="3" fillId="3" borderId="0" xfId="0" applyFont="1" applyFill="1" applyAlignment="1">
      <alignment vertical="center"/>
    </xf>
    <xf numFmtId="0" fontId="79" fillId="2" borderId="16" xfId="0" applyFont="1" applyFill="1" applyBorder="1" applyAlignment="1">
      <alignment horizontal="center" vertical="center"/>
    </xf>
    <xf numFmtId="0" fontId="17" fillId="3" borderId="16" xfId="0" applyFont="1" applyFill="1" applyBorder="1"/>
    <xf numFmtId="0" fontId="17" fillId="3" borderId="24" xfId="0" applyFont="1" applyFill="1" applyBorder="1"/>
    <xf numFmtId="0" fontId="25" fillId="3" borderId="0" xfId="0" applyFont="1" applyFill="1" applyAlignment="1">
      <alignment vertical="center"/>
    </xf>
    <xf numFmtId="0" fontId="17" fillId="3" borderId="0" xfId="0" applyFont="1" applyFill="1" applyAlignment="1">
      <alignment vertical="center"/>
    </xf>
    <xf numFmtId="0" fontId="25" fillId="3" borderId="0" xfId="0" applyFont="1" applyFill="1" applyAlignment="1">
      <alignment horizontal="center" vertical="center"/>
    </xf>
    <xf numFmtId="0" fontId="24" fillId="3" borderId="0" xfId="0" applyFont="1" applyFill="1" applyAlignment="1">
      <alignment horizontal="center" vertical="center"/>
    </xf>
    <xf numFmtId="0" fontId="81" fillId="3" borderId="16" xfId="0" applyFont="1" applyFill="1" applyBorder="1" applyAlignment="1">
      <alignment horizontal="center" vertical="center"/>
    </xf>
    <xf numFmtId="0" fontId="17" fillId="3" borderId="16" xfId="0" applyFont="1" applyFill="1" applyBorder="1" applyAlignment="1">
      <alignment horizontal="center" vertical="center" wrapText="1"/>
    </xf>
    <xf numFmtId="0" fontId="17" fillId="3" borderId="16" xfId="0" applyFont="1" applyFill="1" applyBorder="1" applyAlignment="1">
      <alignment vertical="center"/>
    </xf>
    <xf numFmtId="0" fontId="18" fillId="2" borderId="50" xfId="0" applyFont="1" applyFill="1" applyBorder="1" applyAlignment="1">
      <alignment horizontal="center" vertical="center" wrapText="1"/>
    </xf>
    <xf numFmtId="0" fontId="18" fillId="2" borderId="51" xfId="0" applyFont="1" applyFill="1" applyBorder="1" applyAlignment="1">
      <alignment horizontal="center" vertical="center" wrapText="1"/>
    </xf>
    <xf numFmtId="0" fontId="18" fillId="2" borderId="52" xfId="0" applyFont="1" applyFill="1" applyBorder="1" applyAlignment="1">
      <alignment horizontal="center" vertical="center" wrapText="1"/>
    </xf>
    <xf numFmtId="0" fontId="18" fillId="3" borderId="0" xfId="0" applyFont="1" applyFill="1" applyAlignment="1">
      <alignment horizontal="center" vertical="center" wrapText="1"/>
    </xf>
    <xf numFmtId="0" fontId="17" fillId="3" borderId="53" xfId="0" applyFont="1" applyFill="1" applyBorder="1"/>
    <xf numFmtId="0" fontId="17" fillId="3" borderId="9" xfId="0" applyFont="1" applyFill="1" applyBorder="1"/>
    <xf numFmtId="0" fontId="17" fillId="3" borderId="31" xfId="0" applyFont="1" applyFill="1" applyBorder="1"/>
    <xf numFmtId="0" fontId="17" fillId="3" borderId="54" xfId="0" applyFont="1" applyFill="1" applyBorder="1"/>
    <xf numFmtId="0" fontId="17" fillId="3" borderId="30" xfId="0" applyFont="1" applyFill="1" applyBorder="1"/>
    <xf numFmtId="0" fontId="17" fillId="3" borderId="55" xfId="0" applyFont="1" applyFill="1" applyBorder="1"/>
    <xf numFmtId="0" fontId="17" fillId="3" borderId="56" xfId="0" applyFont="1" applyFill="1" applyBorder="1"/>
    <xf numFmtId="0" fontId="17" fillId="3" borderId="57" xfId="0" applyFont="1" applyFill="1" applyBorder="1"/>
    <xf numFmtId="176" fontId="1" fillId="0" borderId="0" xfId="2" applyNumberFormat="1" applyFont="1"/>
    <xf numFmtId="0" fontId="1" fillId="0" borderId="58" xfId="0" applyFont="1" applyBorder="1" applyAlignment="1">
      <alignment horizontal="center"/>
    </xf>
    <xf numFmtId="0" fontId="1" fillId="0" borderId="59" xfId="0" applyFont="1" applyBorder="1" applyAlignment="1">
      <alignment horizontal="center"/>
    </xf>
    <xf numFmtId="176" fontId="1" fillId="0" borderId="60" xfId="2" applyNumberFormat="1" applyFont="1" applyBorder="1"/>
    <xf numFmtId="176" fontId="1" fillId="0" borderId="61" xfId="2" applyNumberFormat="1" applyFont="1" applyBorder="1"/>
    <xf numFmtId="176" fontId="1" fillId="0" borderId="62" xfId="2" applyNumberFormat="1" applyFont="1" applyBorder="1"/>
    <xf numFmtId="176" fontId="1" fillId="0" borderId="63" xfId="2" applyNumberFormat="1" applyFont="1" applyBorder="1"/>
    <xf numFmtId="0" fontId="37" fillId="0" borderId="58" xfId="0" applyFont="1" applyBorder="1" applyAlignment="1">
      <alignment horizontal="center"/>
    </xf>
    <xf numFmtId="0" fontId="37" fillId="0" borderId="59" xfId="0" applyFont="1" applyBorder="1" applyAlignment="1">
      <alignment horizontal="center"/>
    </xf>
    <xf numFmtId="176" fontId="37" fillId="0" borderId="64" xfId="2" applyNumberFormat="1" applyFont="1" applyBorder="1" applyAlignment="1">
      <alignment horizontal="center"/>
    </xf>
    <xf numFmtId="176" fontId="34" fillId="0" borderId="65" xfId="2" applyNumberFormat="1" applyFont="1" applyBorder="1"/>
    <xf numFmtId="0" fontId="1" fillId="0" borderId="0" xfId="0" applyFont="1" applyAlignment="1">
      <alignment vertical="top"/>
    </xf>
    <xf numFmtId="14" fontId="1" fillId="0" borderId="0" xfId="0" applyNumberFormat="1" applyFont="1" applyAlignment="1">
      <alignment vertical="top"/>
    </xf>
    <xf numFmtId="0" fontId="1" fillId="0" borderId="66" xfId="0" applyFont="1" applyBorder="1" applyProtection="1">
      <protection locked="0"/>
    </xf>
    <xf numFmtId="0" fontId="1" fillId="0" borderId="67" xfId="0" applyFont="1" applyBorder="1" applyProtection="1">
      <protection locked="0"/>
    </xf>
    <xf numFmtId="0" fontId="1" fillId="0" borderId="64" xfId="0" applyFont="1" applyBorder="1" applyAlignment="1">
      <alignment horizontal="center"/>
    </xf>
    <xf numFmtId="0" fontId="1" fillId="0" borderId="68" xfId="0" applyFont="1" applyBorder="1" applyProtection="1">
      <protection locked="0"/>
    </xf>
    <xf numFmtId="0" fontId="1" fillId="0" borderId="69" xfId="0" applyFont="1" applyBorder="1" applyProtection="1">
      <protection locked="0"/>
    </xf>
    <xf numFmtId="176" fontId="2" fillId="0" borderId="70" xfId="2" applyNumberFormat="1" applyFont="1" applyBorder="1" applyProtection="1">
      <protection locked="0"/>
    </xf>
    <xf numFmtId="0" fontId="1" fillId="0" borderId="0" xfId="0" applyFont="1" applyProtection="1">
      <protection locked="0"/>
    </xf>
    <xf numFmtId="176" fontId="2" fillId="0" borderId="0" xfId="2" applyNumberFormat="1" applyFont="1" applyBorder="1" applyProtection="1">
      <protection locked="0"/>
    </xf>
    <xf numFmtId="0" fontId="79" fillId="2" borderId="17" xfId="0" applyFont="1" applyFill="1" applyBorder="1" applyAlignment="1">
      <alignment vertical="center"/>
    </xf>
    <xf numFmtId="0" fontId="79" fillId="2" borderId="20" xfId="0" applyFont="1" applyFill="1" applyBorder="1" applyAlignment="1">
      <alignment vertical="center"/>
    </xf>
    <xf numFmtId="0" fontId="79" fillId="2" borderId="19" xfId="0" applyFont="1" applyFill="1" applyBorder="1" applyAlignment="1">
      <alignment vertical="center"/>
    </xf>
    <xf numFmtId="0" fontId="17" fillId="3" borderId="20" xfId="0" applyFont="1" applyFill="1" applyBorder="1"/>
    <xf numFmtId="0" fontId="17" fillId="3" borderId="71" xfId="0" applyFont="1" applyFill="1" applyBorder="1"/>
    <xf numFmtId="0" fontId="17" fillId="3" borderId="19" xfId="0" applyFont="1" applyFill="1" applyBorder="1"/>
    <xf numFmtId="0" fontId="3" fillId="3" borderId="17" xfId="0" applyFont="1" applyFill="1" applyBorder="1" applyAlignment="1">
      <alignment vertical="center"/>
    </xf>
    <xf numFmtId="0" fontId="3" fillId="3" borderId="0" xfId="0" applyFont="1" applyFill="1"/>
    <xf numFmtId="0" fontId="25" fillId="3" borderId="0" xfId="0" applyFont="1" applyFill="1" applyAlignment="1">
      <alignment horizontal="center"/>
    </xf>
    <xf numFmtId="0" fontId="87" fillId="3" borderId="0" xfId="0" applyFont="1" applyFill="1"/>
    <xf numFmtId="0" fontId="87" fillId="3" borderId="66" xfId="0" applyFont="1" applyFill="1" applyBorder="1"/>
    <xf numFmtId="0" fontId="70" fillId="3" borderId="66" xfId="0" applyFont="1" applyFill="1" applyBorder="1"/>
    <xf numFmtId="0" fontId="17" fillId="3" borderId="66" xfId="0" applyFont="1" applyFill="1" applyBorder="1"/>
    <xf numFmtId="0" fontId="0" fillId="3" borderId="66" xfId="0" applyFill="1" applyBorder="1"/>
    <xf numFmtId="0" fontId="87" fillId="3" borderId="66" xfId="0" applyFont="1" applyFill="1" applyBorder="1" applyAlignment="1">
      <alignment vertical="center"/>
    </xf>
    <xf numFmtId="176" fontId="1" fillId="0" borderId="63" xfId="2" applyNumberFormat="1" applyFont="1" applyBorder="1" applyAlignment="1">
      <alignment horizontal="center"/>
    </xf>
    <xf numFmtId="176" fontId="1" fillId="0" borderId="61" xfId="2" applyNumberFormat="1" applyFont="1" applyBorder="1" applyAlignment="1">
      <alignment horizontal="center"/>
    </xf>
    <xf numFmtId="0" fontId="38" fillId="0" borderId="16" xfId="4" applyFont="1" applyBorder="1" applyAlignment="1">
      <alignment horizontal="center" vertical="center"/>
    </xf>
    <xf numFmtId="0" fontId="17" fillId="3" borderId="72" xfId="0" applyFont="1" applyFill="1" applyBorder="1"/>
    <xf numFmtId="0" fontId="79" fillId="2" borderId="66" xfId="0" applyFont="1" applyFill="1" applyBorder="1" applyAlignment="1">
      <alignment vertical="center"/>
    </xf>
    <xf numFmtId="0" fontId="3" fillId="3" borderId="73" xfId="0" applyFont="1" applyFill="1" applyBorder="1" applyAlignment="1">
      <alignment horizontal="left" vertical="center"/>
    </xf>
    <xf numFmtId="0" fontId="17" fillId="3" borderId="74" xfId="0" applyFont="1" applyFill="1" applyBorder="1"/>
    <xf numFmtId="0" fontId="3" fillId="3" borderId="74" xfId="0" applyFont="1" applyFill="1" applyBorder="1" applyAlignment="1">
      <alignment horizontal="center" vertical="center"/>
    </xf>
    <xf numFmtId="0" fontId="3" fillId="3" borderId="74" xfId="0" applyFont="1" applyFill="1" applyBorder="1" applyAlignment="1">
      <alignment vertical="center"/>
    </xf>
    <xf numFmtId="0" fontId="17" fillId="3" borderId="65" xfId="0" applyFont="1" applyFill="1" applyBorder="1"/>
    <xf numFmtId="0" fontId="24" fillId="3" borderId="0" xfId="0" applyFont="1" applyFill="1"/>
    <xf numFmtId="20" fontId="21" fillId="0" borderId="75" xfId="0" applyNumberFormat="1" applyFont="1" applyBorder="1" applyAlignment="1">
      <alignment horizontal="center" vertical="center"/>
    </xf>
    <xf numFmtId="0" fontId="21" fillId="0" borderId="15" xfId="0" applyFont="1" applyBorder="1" applyAlignment="1">
      <alignment vertical="center"/>
    </xf>
    <xf numFmtId="2" fontId="30" fillId="0" borderId="76" xfId="0" applyNumberFormat="1" applyFont="1" applyBorder="1" applyAlignment="1">
      <alignment horizontal="center" vertical="center"/>
    </xf>
    <xf numFmtId="2" fontId="30" fillId="0" borderId="77" xfId="0" applyNumberFormat="1" applyFont="1" applyBorder="1" applyAlignment="1">
      <alignment horizontal="center" vertical="center"/>
    </xf>
    <xf numFmtId="2" fontId="30" fillId="13" borderId="11" xfId="0" applyNumberFormat="1" applyFont="1" applyFill="1" applyBorder="1" applyAlignment="1">
      <alignment vertical="center"/>
    </xf>
    <xf numFmtId="2" fontId="30" fillId="13" borderId="13" xfId="0" applyNumberFormat="1" applyFont="1" applyFill="1" applyBorder="1" applyAlignment="1">
      <alignment vertical="center"/>
    </xf>
    <xf numFmtId="1" fontId="18" fillId="14" borderId="3" xfId="0" applyNumberFormat="1" applyFont="1" applyFill="1" applyBorder="1" applyAlignment="1">
      <alignment horizontal="center"/>
    </xf>
    <xf numFmtId="1" fontId="18" fillId="14" borderId="5" xfId="0" applyNumberFormat="1" applyFont="1" applyFill="1" applyBorder="1" applyAlignment="1">
      <alignment horizontal="center"/>
    </xf>
    <xf numFmtId="1" fontId="18" fillId="14" borderId="78" xfId="0" applyNumberFormat="1" applyFont="1" applyFill="1" applyBorder="1" applyAlignment="1">
      <alignment horizontal="center"/>
    </xf>
    <xf numFmtId="4" fontId="38" fillId="15" borderId="25" xfId="4" applyNumberFormat="1" applyFont="1" applyFill="1" applyBorder="1" applyAlignment="1">
      <alignment vertical="center"/>
    </xf>
    <xf numFmtId="4" fontId="38" fillId="0" borderId="79" xfId="4" applyNumberFormat="1" applyFont="1" applyBorder="1" applyAlignment="1">
      <alignment vertical="center"/>
    </xf>
    <xf numFmtId="4" fontId="38" fillId="0" borderId="38" xfId="4" applyNumberFormat="1" applyFont="1" applyBorder="1" applyAlignment="1">
      <alignment horizontal="right" vertical="center"/>
    </xf>
    <xf numFmtId="0" fontId="47" fillId="0" borderId="44" xfId="4" applyFont="1" applyBorder="1" applyAlignment="1">
      <alignment horizontal="center" vertical="center"/>
    </xf>
    <xf numFmtId="171" fontId="37" fillId="16" borderId="38" xfId="0" applyNumberFormat="1" applyFont="1" applyFill="1" applyBorder="1" applyAlignment="1">
      <alignment vertical="center"/>
    </xf>
    <xf numFmtId="171" fontId="34" fillId="17" borderId="38" xfId="0" applyNumberFormat="1" applyFont="1" applyFill="1" applyBorder="1" applyAlignment="1">
      <alignment vertical="center"/>
    </xf>
    <xf numFmtId="171" fontId="34" fillId="18" borderId="38" xfId="0" applyNumberFormat="1" applyFont="1" applyFill="1" applyBorder="1" applyAlignment="1">
      <alignment vertical="center"/>
    </xf>
    <xf numFmtId="0" fontId="39" fillId="14" borderId="16" xfId="0" applyFont="1" applyFill="1" applyBorder="1" applyAlignment="1">
      <alignment horizontal="center" vertical="center" wrapText="1"/>
    </xf>
    <xf numFmtId="176" fontId="37" fillId="19" borderId="16" xfId="0" applyNumberFormat="1" applyFont="1" applyFill="1" applyBorder="1" applyAlignment="1">
      <alignment vertical="center"/>
    </xf>
    <xf numFmtId="176" fontId="37" fillId="4" borderId="16" xfId="2" applyNumberFormat="1" applyFont="1" applyFill="1" applyBorder="1" applyAlignment="1" applyProtection="1">
      <alignment horizontal="center" vertical="center" wrapText="1"/>
    </xf>
    <xf numFmtId="0" fontId="0" fillId="20" borderId="16" xfId="0" applyFill="1" applyBorder="1" applyAlignment="1" applyProtection="1">
      <alignment horizontal="center" vertical="center"/>
      <protection locked="0"/>
    </xf>
    <xf numFmtId="0" fontId="37" fillId="0" borderId="43" xfId="5" applyFont="1" applyBorder="1" applyAlignment="1">
      <alignment horizontal="center" vertical="center" wrapText="1"/>
    </xf>
    <xf numFmtId="0" fontId="37" fillId="0" borderId="44" xfId="5" applyFont="1" applyBorder="1" applyAlignment="1">
      <alignment horizontal="center" vertical="center" wrapText="1"/>
    </xf>
    <xf numFmtId="0" fontId="37" fillId="0" borderId="23" xfId="5" applyFont="1" applyBorder="1" applyAlignment="1">
      <alignment horizontal="center" vertical="center" wrapText="1"/>
    </xf>
    <xf numFmtId="0" fontId="37" fillId="0" borderId="7" xfId="5" applyFont="1" applyBorder="1" applyAlignment="1">
      <alignment horizontal="center" vertical="center" wrapText="1"/>
    </xf>
    <xf numFmtId="0" fontId="37" fillId="0" borderId="80" xfId="5" applyFont="1" applyBorder="1" applyAlignment="1">
      <alignment horizontal="center" vertical="center" wrapText="1"/>
    </xf>
    <xf numFmtId="0" fontId="37" fillId="20" borderId="81" xfId="5" applyFont="1" applyFill="1" applyBorder="1" applyAlignment="1">
      <alignment horizontal="center" vertical="center" wrapText="1"/>
    </xf>
    <xf numFmtId="0" fontId="37" fillId="20" borderId="26" xfId="5" applyFont="1" applyFill="1" applyBorder="1" applyAlignment="1">
      <alignment horizontal="center" vertical="center" wrapText="1"/>
    </xf>
    <xf numFmtId="4" fontId="1" fillId="0" borderId="82" xfId="5" applyNumberFormat="1" applyFont="1" applyBorder="1" applyAlignment="1">
      <alignment horizontal="right" vertical="center"/>
    </xf>
    <xf numFmtId="4" fontId="45" fillId="0" borderId="54" xfId="5" applyNumberFormat="1" applyFont="1" applyBorder="1" applyAlignment="1">
      <alignment horizontal="left" vertical="center"/>
    </xf>
    <xf numFmtId="4" fontId="1" fillId="0" borderId="16" xfId="5" applyNumberFormat="1" applyFont="1" applyBorder="1" applyAlignment="1">
      <alignment horizontal="right" vertical="center"/>
    </xf>
    <xf numFmtId="2" fontId="37" fillId="0" borderId="47" xfId="5" applyNumberFormat="1" applyFont="1" applyBorder="1" applyAlignment="1">
      <alignment horizontal="right" vertical="center" wrapText="1"/>
    </xf>
    <xf numFmtId="2" fontId="37" fillId="0" borderId="48" xfId="5" applyNumberFormat="1" applyFont="1" applyBorder="1" applyAlignment="1">
      <alignment horizontal="right" vertical="center" wrapText="1"/>
    </xf>
    <xf numFmtId="2" fontId="37" fillId="0" borderId="49" xfId="5" applyNumberFormat="1" applyFont="1" applyBorder="1" applyAlignment="1">
      <alignment horizontal="right" vertical="center" wrapText="1"/>
    </xf>
    <xf numFmtId="4" fontId="45" fillId="0" borderId="83" xfId="5" applyNumberFormat="1" applyFont="1" applyBorder="1" applyAlignment="1">
      <alignment horizontal="left" vertical="center"/>
    </xf>
    <xf numFmtId="4" fontId="1" fillId="0" borderId="84" xfId="5" applyNumberFormat="1" applyFont="1" applyBorder="1" applyAlignment="1">
      <alignment horizontal="right" vertical="center"/>
    </xf>
    <xf numFmtId="4" fontId="1" fillId="0" borderId="85" xfId="5" applyNumberFormat="1" applyFont="1" applyBorder="1" applyAlignment="1">
      <alignment horizontal="right" vertical="center"/>
    </xf>
    <xf numFmtId="4" fontId="1" fillId="0" borderId="86" xfId="5" applyNumberFormat="1" applyFont="1" applyBorder="1" applyAlignment="1">
      <alignment horizontal="right" vertical="center"/>
    </xf>
    <xf numFmtId="4" fontId="45" fillId="0" borderId="87" xfId="5" applyNumberFormat="1" applyFont="1" applyBorder="1" applyAlignment="1">
      <alignment horizontal="left" vertical="center"/>
    </xf>
    <xf numFmtId="4" fontId="1" fillId="0" borderId="88" xfId="5" applyNumberFormat="1" applyFont="1" applyBorder="1" applyAlignment="1">
      <alignment horizontal="right" vertical="center"/>
    </xf>
    <xf numFmtId="4" fontId="1" fillId="0" borderId="89" xfId="5" applyNumberFormat="1" applyFont="1" applyBorder="1" applyAlignment="1">
      <alignment horizontal="right" vertical="center"/>
    </xf>
    <xf numFmtId="4" fontId="1" fillId="0" borderId="90" xfId="5" applyNumberFormat="1" applyFont="1" applyBorder="1" applyAlignment="1">
      <alignment horizontal="right" vertical="center"/>
    </xf>
    <xf numFmtId="0" fontId="1" fillId="21" borderId="91" xfId="5" applyFont="1" applyFill="1" applyBorder="1" applyAlignment="1">
      <alignment horizontal="center" vertical="center" wrapText="1"/>
    </xf>
    <xf numFmtId="2" fontId="37" fillId="21" borderId="92" xfId="5" applyNumberFormat="1" applyFont="1" applyFill="1" applyBorder="1" applyAlignment="1">
      <alignment horizontal="center" vertical="top" wrapText="1"/>
    </xf>
    <xf numFmtId="0" fontId="1" fillId="4" borderId="16" xfId="0" applyFont="1" applyFill="1" applyBorder="1" applyAlignment="1">
      <alignment horizontal="center" vertical="center" wrapText="1"/>
    </xf>
    <xf numFmtId="2" fontId="89" fillId="4" borderId="16" xfId="0" applyNumberFormat="1" applyFont="1" applyFill="1" applyBorder="1" applyAlignment="1">
      <alignment horizontal="center" vertical="center" wrapText="1"/>
    </xf>
    <xf numFmtId="0" fontId="1" fillId="22" borderId="93" xfId="5" applyFont="1" applyFill="1" applyBorder="1" applyAlignment="1" applyProtection="1">
      <alignment horizontal="center" vertical="top"/>
      <protection locked="0"/>
    </xf>
    <xf numFmtId="0" fontId="1" fillId="22" borderId="94" xfId="5" applyFont="1" applyFill="1" applyBorder="1" applyAlignment="1" applyProtection="1">
      <alignment horizontal="center" vertical="top"/>
      <protection locked="0"/>
    </xf>
    <xf numFmtId="0" fontId="1" fillId="22" borderId="95" xfId="5" applyFont="1" applyFill="1" applyBorder="1" applyAlignment="1" applyProtection="1">
      <alignment horizontal="center" vertical="top"/>
      <protection locked="0"/>
    </xf>
    <xf numFmtId="0" fontId="34" fillId="0" borderId="58" xfId="0" applyFont="1" applyBorder="1" applyAlignment="1">
      <alignment horizontal="center" vertical="center"/>
    </xf>
    <xf numFmtId="0" fontId="34" fillId="0" borderId="59" xfId="0" applyFont="1" applyBorder="1" applyAlignment="1">
      <alignment horizontal="center" vertical="center"/>
    </xf>
    <xf numFmtId="0" fontId="34" fillId="0" borderId="64" xfId="0" applyFont="1" applyBorder="1" applyAlignment="1">
      <alignment horizontal="center" vertical="center" wrapText="1"/>
    </xf>
    <xf numFmtId="14" fontId="1" fillId="0" borderId="62" xfId="0" applyNumberFormat="1" applyFont="1" applyBorder="1" applyAlignment="1">
      <alignment horizontal="center" vertical="center"/>
    </xf>
    <xf numFmtId="176" fontId="34" fillId="0" borderId="67" xfId="2" applyNumberFormat="1" applyFont="1" applyBorder="1" applyAlignment="1">
      <alignment horizontal="center" vertical="center"/>
    </xf>
    <xf numFmtId="0" fontId="58" fillId="0" borderId="63" xfId="0" applyFont="1" applyBorder="1" applyAlignment="1">
      <alignment horizontal="center" vertical="center"/>
    </xf>
    <xf numFmtId="0" fontId="37" fillId="0" borderId="64" xfId="0" applyFont="1" applyBorder="1" applyAlignment="1">
      <alignment horizontal="center" vertical="center" wrapText="1"/>
    </xf>
    <xf numFmtId="0" fontId="37" fillId="0" borderId="58" xfId="0" applyFont="1" applyBorder="1" applyAlignment="1">
      <alignment horizontal="center" vertical="center" wrapText="1"/>
    </xf>
    <xf numFmtId="0" fontId="37" fillId="0" borderId="59" xfId="0" applyFont="1" applyBorder="1" applyAlignment="1">
      <alignment horizontal="center" vertical="center" wrapText="1"/>
    </xf>
    <xf numFmtId="0" fontId="37" fillId="0" borderId="0" xfId="0" applyFont="1"/>
    <xf numFmtId="0" fontId="1" fillId="22" borderId="66" xfId="0" applyFont="1" applyFill="1" applyBorder="1" applyProtection="1">
      <protection locked="0"/>
    </xf>
    <xf numFmtId="0" fontId="1" fillId="22" borderId="67" xfId="0" applyFont="1" applyFill="1" applyBorder="1" applyProtection="1">
      <protection locked="0"/>
    </xf>
    <xf numFmtId="0" fontId="17" fillId="10" borderId="96" xfId="0" applyFont="1" applyFill="1" applyBorder="1" applyAlignment="1">
      <alignment horizontal="center" vertical="center"/>
    </xf>
    <xf numFmtId="0" fontId="17" fillId="10" borderId="24" xfId="0" applyFont="1" applyFill="1" applyBorder="1" applyAlignment="1">
      <alignment horizontal="center" vertical="center"/>
    </xf>
    <xf numFmtId="0" fontId="17" fillId="10" borderId="27" xfId="0" applyFont="1" applyFill="1" applyBorder="1" applyAlignment="1" applyProtection="1">
      <alignment horizontal="center" vertical="center"/>
      <protection locked="0"/>
    </xf>
    <xf numFmtId="0" fontId="17" fillId="10" borderId="27" xfId="0" applyFont="1" applyFill="1" applyBorder="1" applyAlignment="1">
      <alignment vertical="center"/>
    </xf>
    <xf numFmtId="2" fontId="17" fillId="10" borderId="96" xfId="0" applyNumberFormat="1" applyFont="1" applyFill="1" applyBorder="1" applyAlignment="1">
      <alignment horizontal="center" vertical="center"/>
    </xf>
    <xf numFmtId="2" fontId="17" fillId="10" borderId="24" xfId="0" applyNumberFormat="1" applyFont="1" applyFill="1" applyBorder="1" applyAlignment="1">
      <alignment horizontal="center" vertical="center"/>
    </xf>
    <xf numFmtId="2" fontId="17" fillId="10" borderId="24" xfId="2" applyNumberFormat="1" applyFont="1" applyFill="1" applyBorder="1" applyAlignment="1" applyProtection="1">
      <alignment horizontal="center" vertical="center"/>
    </xf>
    <xf numFmtId="2" fontId="17" fillId="10" borderId="97" xfId="2" applyNumberFormat="1" applyFont="1" applyFill="1" applyBorder="1" applyAlignment="1" applyProtection="1">
      <alignment horizontal="center" vertical="center"/>
    </xf>
    <xf numFmtId="0" fontId="17" fillId="10" borderId="39" xfId="0" applyFont="1" applyFill="1" applyBorder="1" applyAlignment="1">
      <alignment horizontal="center" vertical="center"/>
    </xf>
    <xf numFmtId="0" fontId="17" fillId="10" borderId="27" xfId="0" applyFont="1" applyFill="1" applyBorder="1" applyAlignment="1">
      <alignment horizontal="center" vertical="center"/>
    </xf>
    <xf numFmtId="0" fontId="17" fillId="10" borderId="98" xfId="0" applyFont="1" applyFill="1" applyBorder="1" applyAlignment="1">
      <alignment horizontal="center" vertical="center"/>
    </xf>
    <xf numFmtId="2" fontId="17" fillId="10" borderId="99" xfId="0" applyNumberFormat="1" applyFont="1" applyFill="1" applyBorder="1" applyAlignment="1">
      <alignment horizontal="center" vertical="center"/>
    </xf>
    <xf numFmtId="2" fontId="17" fillId="10" borderId="44" xfId="0" applyNumberFormat="1" applyFont="1" applyFill="1" applyBorder="1" applyAlignment="1">
      <alignment horizontal="center" vertical="center"/>
    </xf>
    <xf numFmtId="2" fontId="20" fillId="10" borderId="44" xfId="0" applyNumberFormat="1" applyFont="1" applyFill="1" applyBorder="1" applyAlignment="1">
      <alignment horizontal="center" vertical="center"/>
    </xf>
    <xf numFmtId="2" fontId="17" fillId="10" borderId="10" xfId="0" applyNumberFormat="1" applyFont="1" applyFill="1" applyBorder="1" applyAlignment="1">
      <alignment horizontal="center" vertical="center"/>
    </xf>
    <xf numFmtId="0" fontId="17" fillId="0" borderId="0" xfId="0" applyFont="1" applyAlignment="1">
      <alignment horizontal="center"/>
    </xf>
    <xf numFmtId="2" fontId="17" fillId="0" borderId="0" xfId="2" applyNumberFormat="1" applyFont="1" applyFill="1" applyBorder="1" applyAlignment="1" applyProtection="1">
      <alignment horizontal="center"/>
    </xf>
    <xf numFmtId="2" fontId="17" fillId="0" borderId="0" xfId="0" applyNumberFormat="1" applyFont="1" applyAlignment="1">
      <alignment horizontal="center"/>
    </xf>
    <xf numFmtId="2" fontId="20" fillId="0" borderId="0" xfId="0" applyNumberFormat="1" applyFont="1" applyAlignment="1">
      <alignment horizontal="center"/>
    </xf>
    <xf numFmtId="0" fontId="1" fillId="4" borderId="61" xfId="0" applyFont="1" applyFill="1" applyBorder="1" applyAlignment="1">
      <alignment horizontal="left" vertical="center" wrapText="1"/>
    </xf>
    <xf numFmtId="0" fontId="1" fillId="4" borderId="63" xfId="0" applyFont="1" applyFill="1" applyBorder="1" applyAlignment="1">
      <alignment horizontal="left" vertical="center" wrapText="1"/>
    </xf>
    <xf numFmtId="0" fontId="1" fillId="23" borderId="61" xfId="0" applyFont="1" applyFill="1" applyBorder="1" applyAlignment="1">
      <alignment horizontal="left" vertical="center" wrapText="1"/>
    </xf>
    <xf numFmtId="0" fontId="1" fillId="23" borderId="63" xfId="0" applyFont="1" applyFill="1" applyBorder="1" applyAlignment="1">
      <alignment horizontal="left" vertical="center" wrapText="1"/>
    </xf>
    <xf numFmtId="0" fontId="37" fillId="23" borderId="60" xfId="0" applyFont="1" applyFill="1" applyBorder="1" applyAlignment="1">
      <alignment horizontal="center" vertical="center" wrapText="1"/>
    </xf>
    <xf numFmtId="0" fontId="37" fillId="23" borderId="62" xfId="0" applyFont="1" applyFill="1" applyBorder="1" applyAlignment="1">
      <alignment horizontal="center" vertical="center" wrapText="1"/>
    </xf>
    <xf numFmtId="0" fontId="37" fillId="4" borderId="60" xfId="0" applyFont="1" applyFill="1" applyBorder="1" applyAlignment="1">
      <alignment horizontal="center" vertical="center" wrapText="1"/>
    </xf>
    <xf numFmtId="0" fontId="37" fillId="4" borderId="62" xfId="0" applyFont="1" applyFill="1" applyBorder="1" applyAlignment="1">
      <alignment horizontal="center" vertical="center" wrapText="1"/>
    </xf>
    <xf numFmtId="4" fontId="31" fillId="24" borderId="100" xfId="0" applyNumberFormat="1" applyFont="1" applyFill="1" applyBorder="1" applyAlignment="1">
      <alignment horizontal="center" vertical="center"/>
    </xf>
    <xf numFmtId="2" fontId="17" fillId="24" borderId="22" xfId="0" applyNumberFormat="1" applyFont="1" applyFill="1" applyBorder="1" applyAlignment="1">
      <alignment horizontal="center" vertical="center"/>
    </xf>
    <xf numFmtId="4" fontId="23" fillId="25" borderId="100" xfId="0" applyNumberFormat="1" applyFont="1" applyFill="1" applyBorder="1" applyAlignment="1">
      <alignment horizontal="center" vertical="center"/>
    </xf>
    <xf numFmtId="2" fontId="20" fillId="25" borderId="100" xfId="0" applyNumberFormat="1" applyFont="1" applyFill="1" applyBorder="1" applyAlignment="1">
      <alignment horizontal="center" vertical="center"/>
    </xf>
    <xf numFmtId="2" fontId="20" fillId="25" borderId="22" xfId="0" applyNumberFormat="1" applyFont="1" applyFill="1" applyBorder="1" applyAlignment="1">
      <alignment horizontal="center" vertical="center"/>
    </xf>
    <xf numFmtId="0" fontId="3" fillId="2" borderId="66" xfId="0" applyFont="1" applyFill="1" applyBorder="1" applyAlignment="1">
      <alignment horizontal="right" vertical="center"/>
    </xf>
    <xf numFmtId="0" fontId="3" fillId="0" borderId="66" xfId="0" applyFont="1" applyBorder="1" applyAlignment="1" applyProtection="1">
      <alignment horizontal="center" vertical="center"/>
      <protection locked="0"/>
    </xf>
    <xf numFmtId="0" fontId="6" fillId="26" borderId="0" xfId="0" applyFont="1" applyFill="1"/>
    <xf numFmtId="0" fontId="0" fillId="26" borderId="0" xfId="0" applyFill="1"/>
    <xf numFmtId="0" fontId="22" fillId="27" borderId="0" xfId="0" applyFont="1" applyFill="1" applyAlignment="1" applyProtection="1">
      <alignment horizontal="center" vertical="center"/>
      <protection locked="0"/>
    </xf>
    <xf numFmtId="0" fontId="94" fillId="27" borderId="0" xfId="1" applyFont="1" applyFill="1" applyAlignment="1">
      <alignment wrapText="1"/>
    </xf>
    <xf numFmtId="177" fontId="10" fillId="27" borderId="0" xfId="0" applyNumberFormat="1" applyFont="1" applyFill="1" applyAlignment="1" applyProtection="1">
      <alignment horizontal="left" vertical="center"/>
      <protection locked="0"/>
    </xf>
    <xf numFmtId="0" fontId="10" fillId="27" borderId="0" xfId="0" applyFont="1" applyFill="1" applyAlignment="1">
      <alignment horizontal="right" vertical="center"/>
    </xf>
    <xf numFmtId="0" fontId="94" fillId="27" borderId="0" xfId="1" applyFont="1" applyFill="1" applyBorder="1" applyAlignment="1" applyProtection="1">
      <alignment horizontal="left" vertical="center" wrapText="1"/>
      <protection locked="0"/>
    </xf>
    <xf numFmtId="0" fontId="90" fillId="27" borderId="0" xfId="0" applyFont="1" applyFill="1" applyAlignment="1">
      <alignment horizontal="center" vertical="center" wrapText="1"/>
    </xf>
    <xf numFmtId="0" fontId="94" fillId="27" borderId="0" xfId="1" applyFont="1" applyFill="1" applyBorder="1" applyAlignment="1">
      <alignment vertical="top" wrapText="1"/>
    </xf>
    <xf numFmtId="0" fontId="9" fillId="3" borderId="19" xfId="0" applyFont="1" applyFill="1" applyBorder="1" applyAlignment="1" applyProtection="1">
      <alignment horizontal="center" vertical="center"/>
      <protection locked="0"/>
    </xf>
    <xf numFmtId="0" fontId="9" fillId="3" borderId="39" xfId="0" applyFont="1" applyFill="1" applyBorder="1" applyAlignment="1" applyProtection="1">
      <alignment horizontal="center" vertical="center"/>
      <protection locked="0"/>
    </xf>
    <xf numFmtId="177" fontId="9" fillId="3" borderId="145" xfId="0" applyNumberFormat="1" applyFont="1" applyFill="1" applyBorder="1" applyAlignment="1" applyProtection="1">
      <alignment horizontal="right" vertical="center"/>
      <protection locked="0"/>
    </xf>
    <xf numFmtId="177" fontId="9" fillId="3" borderId="146" xfId="0" applyNumberFormat="1" applyFont="1" applyFill="1" applyBorder="1" applyAlignment="1" applyProtection="1">
      <alignment horizontal="right" vertical="center"/>
      <protection locked="0"/>
    </xf>
    <xf numFmtId="0" fontId="22" fillId="28" borderId="0" xfId="0" applyFont="1" applyFill="1" applyAlignment="1" applyProtection="1">
      <alignment horizontal="center" vertical="center"/>
      <protection locked="0"/>
    </xf>
    <xf numFmtId="0" fontId="94" fillId="28" borderId="0" xfId="1" applyFont="1" applyFill="1" applyAlignment="1">
      <alignment wrapText="1"/>
    </xf>
    <xf numFmtId="0" fontId="3" fillId="28" borderId="0" xfId="0" applyFont="1" applyFill="1" applyAlignment="1" applyProtection="1">
      <alignment horizontal="center" vertical="center"/>
      <protection locked="0"/>
    </xf>
    <xf numFmtId="0" fontId="7" fillId="28" borderId="0" xfId="0" applyFont="1" applyFill="1" applyAlignment="1">
      <alignment horizontal="center" vertical="center"/>
    </xf>
    <xf numFmtId="0" fontId="94" fillId="28" borderId="0" xfId="1" applyFont="1" applyFill="1" applyBorder="1" applyAlignment="1">
      <alignment vertical="center" wrapText="1"/>
    </xf>
    <xf numFmtId="0" fontId="10" fillId="28" borderId="0" xfId="0" applyFont="1" applyFill="1" applyAlignment="1" applyProtection="1">
      <alignment horizontal="left" vertical="center"/>
      <protection locked="0"/>
    </xf>
    <xf numFmtId="0" fontId="1" fillId="0" borderId="66" xfId="0" applyFont="1" applyBorder="1" applyAlignment="1" applyProtection="1">
      <alignment horizontal="center"/>
      <protection locked="0"/>
    </xf>
    <xf numFmtId="0" fontId="1" fillId="0" borderId="67" xfId="0" applyFont="1" applyBorder="1" applyAlignment="1" applyProtection="1">
      <alignment horizontal="center"/>
      <protection locked="0"/>
    </xf>
    <xf numFmtId="0" fontId="17" fillId="0" borderId="18" xfId="0" applyFont="1" applyBorder="1" applyAlignment="1">
      <alignment horizontal="center" vertical="center"/>
    </xf>
    <xf numFmtId="14" fontId="0" fillId="0" borderId="0" xfId="0" applyNumberFormat="1"/>
    <xf numFmtId="0" fontId="0" fillId="29" borderId="0" xfId="0" applyFill="1"/>
    <xf numFmtId="176" fontId="92" fillId="24" borderId="102" xfId="2" applyNumberFormat="1" applyFont="1" applyFill="1" applyBorder="1" applyAlignment="1" applyProtection="1">
      <alignment vertical="center" wrapText="1"/>
    </xf>
    <xf numFmtId="0" fontId="0" fillId="0" borderId="0" xfId="0" quotePrefix="1"/>
    <xf numFmtId="14" fontId="97" fillId="0" borderId="16" xfId="0" applyNumberFormat="1" applyFont="1" applyBorder="1" applyAlignment="1">
      <alignment horizontal="center" vertical="center"/>
    </xf>
    <xf numFmtId="49" fontId="97" fillId="0" borderId="16" xfId="0" applyNumberFormat="1" applyFont="1" applyBorder="1" applyAlignment="1">
      <alignment horizontal="left" vertical="center"/>
    </xf>
    <xf numFmtId="43" fontId="82" fillId="0" borderId="16" xfId="6" applyBorder="1" applyAlignment="1">
      <alignment horizontal="center" vertical="center"/>
    </xf>
    <xf numFmtId="2" fontId="17" fillId="35" borderId="101" xfId="0" applyNumberFormat="1" applyFont="1" applyFill="1" applyBorder="1" applyAlignment="1">
      <alignment horizontal="center" vertical="center"/>
    </xf>
    <xf numFmtId="0" fontId="21" fillId="0" borderId="10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2" fontId="22" fillId="0" borderId="37" xfId="2" applyNumberFormat="1" applyFont="1" applyFill="1" applyBorder="1" applyAlignment="1" applyProtection="1">
      <alignment horizontal="center" vertical="center"/>
    </xf>
    <xf numFmtId="2" fontId="22" fillId="0" borderId="1" xfId="0" applyNumberFormat="1" applyFont="1" applyBorder="1" applyAlignment="1">
      <alignment horizontal="center" vertical="center"/>
    </xf>
    <xf numFmtId="2" fontId="25" fillId="14" borderId="108" xfId="2" applyNumberFormat="1" applyFont="1" applyFill="1" applyBorder="1" applyAlignment="1" applyProtection="1">
      <alignment horizontal="center" vertical="center"/>
    </xf>
    <xf numFmtId="2" fontId="25" fillId="4" borderId="109" xfId="2" applyNumberFormat="1" applyFont="1" applyFill="1" applyBorder="1" applyAlignment="1" applyProtection="1">
      <alignment horizontal="center" vertical="center"/>
    </xf>
    <xf numFmtId="2" fontId="25" fillId="31" borderId="110" xfId="2" applyNumberFormat="1" applyFont="1" applyFill="1" applyBorder="1" applyAlignment="1" applyProtection="1">
      <alignment horizontal="center" vertical="center"/>
    </xf>
    <xf numFmtId="0" fontId="24" fillId="0" borderId="116" xfId="0" applyFont="1" applyBorder="1" applyAlignment="1">
      <alignment horizontal="center" vertical="center" wrapText="1"/>
    </xf>
    <xf numFmtId="0" fontId="24" fillId="0" borderId="109" xfId="0" applyFont="1" applyBorder="1" applyAlignment="1">
      <alignment horizontal="center" vertical="center"/>
    </xf>
    <xf numFmtId="0" fontId="25" fillId="0" borderId="112" xfId="0" applyFont="1" applyBorder="1" applyAlignment="1">
      <alignment horizontal="center" vertical="center" wrapText="1"/>
    </xf>
    <xf numFmtId="0" fontId="25" fillId="0" borderId="116" xfId="0" applyFont="1" applyBorder="1" applyAlignment="1">
      <alignment horizontal="center" vertical="center" wrapText="1"/>
    </xf>
    <xf numFmtId="2" fontId="22" fillId="0" borderId="111" xfId="0" applyNumberFormat="1" applyFont="1" applyBorder="1" applyAlignment="1">
      <alignment horizontal="center" vertical="center"/>
    </xf>
    <xf numFmtId="166" fontId="25" fillId="4" borderId="109" xfId="2" applyNumberFormat="1" applyFont="1" applyFill="1" applyBorder="1" applyAlignment="1" applyProtection="1">
      <alignment horizontal="center" vertical="center"/>
    </xf>
    <xf numFmtId="2" fontId="25" fillId="31" borderId="112" xfId="0" applyNumberFormat="1" applyFont="1" applyFill="1" applyBorder="1" applyAlignment="1">
      <alignment horizontal="center" vertical="center"/>
    </xf>
    <xf numFmtId="2" fontId="28" fillId="14" borderId="113" xfId="0" applyNumberFormat="1" applyFont="1" applyFill="1" applyBorder="1" applyAlignment="1">
      <alignment horizontal="center" vertical="center" wrapText="1"/>
    </xf>
    <xf numFmtId="2" fontId="29" fillId="14" borderId="113" xfId="0" applyNumberFormat="1" applyFont="1" applyFill="1" applyBorder="1" applyAlignment="1">
      <alignment horizontal="center" vertical="center" wrapText="1"/>
    </xf>
    <xf numFmtId="2" fontId="28" fillId="14" borderId="24" xfId="0" applyNumberFormat="1" applyFont="1" applyFill="1" applyBorder="1" applyAlignment="1">
      <alignment horizontal="center" vertical="center" wrapText="1"/>
    </xf>
    <xf numFmtId="2" fontId="28" fillId="14" borderId="23" xfId="0" applyNumberFormat="1" applyFont="1" applyFill="1" applyBorder="1" applyAlignment="1">
      <alignment horizontal="center" vertical="center" wrapText="1"/>
    </xf>
    <xf numFmtId="2" fontId="28" fillId="14" borderId="114" xfId="0" applyNumberFormat="1" applyFont="1" applyFill="1" applyBorder="1" applyAlignment="1">
      <alignment horizontal="center" vertical="center" wrapText="1"/>
    </xf>
    <xf numFmtId="2" fontId="28" fillId="14" borderId="115" xfId="0" applyNumberFormat="1" applyFont="1" applyFill="1" applyBorder="1" applyAlignment="1">
      <alignment horizontal="center" vertical="center" wrapText="1"/>
    </xf>
    <xf numFmtId="2" fontId="28" fillId="4" borderId="118" xfId="0" applyNumberFormat="1" applyFont="1" applyFill="1" applyBorder="1" applyAlignment="1">
      <alignment horizontal="center" vertical="center" wrapText="1"/>
    </xf>
    <xf numFmtId="2" fontId="28" fillId="4" borderId="113" xfId="0" applyNumberFormat="1" applyFont="1" applyFill="1" applyBorder="1" applyAlignment="1">
      <alignment horizontal="center" vertical="center" wrapText="1"/>
    </xf>
    <xf numFmtId="2" fontId="28" fillId="4" borderId="113" xfId="0" quotePrefix="1" applyNumberFormat="1" applyFont="1" applyFill="1" applyBorder="1" applyAlignment="1">
      <alignment horizontal="center" vertical="center" wrapText="1"/>
    </xf>
    <xf numFmtId="2" fontId="4" fillId="30" borderId="103" xfId="0" applyNumberFormat="1" applyFont="1" applyFill="1" applyBorder="1" applyAlignment="1">
      <alignment horizontal="center" vertical="center" wrapText="1"/>
    </xf>
    <xf numFmtId="2" fontId="4" fillId="30" borderId="102" xfId="0" applyNumberFormat="1" applyFont="1" applyFill="1" applyBorder="1" applyAlignment="1">
      <alignment horizontal="center" vertical="center" wrapText="1"/>
    </xf>
    <xf numFmtId="2" fontId="18" fillId="24" borderId="103" xfId="0" applyNumberFormat="1" applyFont="1" applyFill="1" applyBorder="1" applyAlignment="1">
      <alignment horizontal="center" vertical="center" wrapText="1"/>
    </xf>
    <xf numFmtId="2" fontId="18" fillId="24" borderId="104" xfId="0" applyNumberFormat="1" applyFont="1" applyFill="1" applyBorder="1" applyAlignment="1">
      <alignment horizontal="center" vertical="center" wrapText="1"/>
    </xf>
    <xf numFmtId="20" fontId="17" fillId="5" borderId="11" xfId="0" applyNumberFormat="1" applyFont="1" applyFill="1" applyBorder="1" applyAlignment="1">
      <alignment horizontal="center" vertical="center"/>
    </xf>
    <xf numFmtId="20" fontId="17" fillId="5" borderId="12" xfId="0" applyNumberFormat="1" applyFont="1" applyFill="1" applyBorder="1" applyAlignment="1">
      <alignment horizontal="center" vertical="center"/>
    </xf>
    <xf numFmtId="20" fontId="24" fillId="2" borderId="4" xfId="0" applyNumberFormat="1" applyFont="1" applyFill="1" applyBorder="1" applyAlignment="1">
      <alignment horizontal="center" vertical="center" wrapText="1"/>
    </xf>
    <xf numFmtId="2" fontId="28" fillId="4" borderId="117" xfId="0" applyNumberFormat="1" applyFont="1" applyFill="1" applyBorder="1" applyAlignment="1">
      <alignment horizontal="center" vertical="center" wrapText="1"/>
    </xf>
    <xf numFmtId="1" fontId="26" fillId="25" borderId="1" xfId="0" applyNumberFormat="1" applyFont="1" applyFill="1" applyBorder="1" applyAlignment="1">
      <alignment horizontal="center" vertical="center" textRotation="90"/>
    </xf>
    <xf numFmtId="2" fontId="28" fillId="14" borderId="117" xfId="0" applyNumberFormat="1" applyFont="1" applyFill="1" applyBorder="1" applyAlignment="1">
      <alignment horizontal="center" vertical="center" wrapText="1"/>
    </xf>
    <xf numFmtId="49" fontId="28" fillId="14" borderId="113" xfId="0" applyNumberFormat="1" applyFont="1" applyFill="1" applyBorder="1" applyAlignment="1">
      <alignment horizontal="center" vertical="center" wrapText="1"/>
    </xf>
    <xf numFmtId="2" fontId="17" fillId="5" borderId="105" xfId="2" applyNumberFormat="1" applyFont="1" applyFill="1" applyBorder="1" applyAlignment="1" applyProtection="1">
      <alignment horizontal="right" vertical="center"/>
    </xf>
    <xf numFmtId="2" fontId="17" fillId="5" borderId="106" xfId="2" applyNumberFormat="1" applyFont="1" applyFill="1" applyBorder="1" applyAlignment="1" applyProtection="1">
      <alignment horizontal="right" vertical="center"/>
    </xf>
    <xf numFmtId="0" fontId="5" fillId="2" borderId="0" xfId="0" applyFont="1" applyFill="1" applyAlignment="1">
      <alignment horizontal="center" vertical="center"/>
    </xf>
    <xf numFmtId="0" fontId="80" fillId="2" borderId="28" xfId="0" applyFont="1" applyFill="1" applyBorder="1" applyAlignment="1">
      <alignment horizontal="center" vertical="center" wrapText="1"/>
    </xf>
    <xf numFmtId="0" fontId="80" fillId="2" borderId="39" xfId="0" applyFont="1" applyFill="1" applyBorder="1" applyAlignment="1">
      <alignment horizontal="center" vertical="center" wrapText="1"/>
    </xf>
    <xf numFmtId="0" fontId="11" fillId="11" borderId="0" xfId="0" applyFont="1" applyFill="1" applyAlignment="1">
      <alignment horizontal="center" vertical="center" wrapText="1"/>
    </xf>
    <xf numFmtId="0" fontId="91" fillId="2" borderId="0" xfId="0" applyFont="1" applyFill="1" applyAlignment="1">
      <alignment horizontal="center"/>
    </xf>
    <xf numFmtId="0" fontId="22" fillId="0" borderId="27" xfId="0" applyFont="1" applyBorder="1" applyAlignment="1">
      <alignment horizontal="center" vertical="center" wrapText="1"/>
    </xf>
    <xf numFmtId="0" fontId="22" fillId="0" borderId="39" xfId="0" applyFont="1" applyBorder="1" applyAlignment="1">
      <alignment horizontal="center" vertical="center" wrapText="1"/>
    </xf>
    <xf numFmtId="0" fontId="37" fillId="23" borderId="58" xfId="0" applyFont="1" applyFill="1" applyBorder="1" applyAlignment="1">
      <alignment horizontal="center" vertical="center" wrapText="1"/>
    </xf>
    <xf numFmtId="0" fontId="37" fillId="23" borderId="64" xfId="0" applyFont="1" applyFill="1" applyBorder="1" applyAlignment="1">
      <alignment horizontal="center" vertical="center" wrapText="1"/>
    </xf>
    <xf numFmtId="0" fontId="37" fillId="4" borderId="58" xfId="0" applyFont="1" applyFill="1" applyBorder="1" applyAlignment="1">
      <alignment horizontal="center" vertical="center" wrapText="1"/>
    </xf>
    <xf numFmtId="0" fontId="37" fillId="4" borderId="64" xfId="0" applyFont="1" applyFill="1" applyBorder="1" applyAlignment="1">
      <alignment horizontal="center" vertical="center" wrapText="1"/>
    </xf>
    <xf numFmtId="0" fontId="8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60" fillId="0" borderId="16" xfId="0" applyFont="1" applyBorder="1" applyAlignment="1">
      <alignment horizontal="center" vertical="center" wrapText="1"/>
    </xf>
    <xf numFmtId="0" fontId="56" fillId="3" borderId="0" xfId="5" applyFont="1" applyFill="1" applyAlignment="1">
      <alignment horizontal="center" vertical="center" wrapText="1"/>
    </xf>
    <xf numFmtId="0" fontId="57" fillId="0" borderId="119" xfId="0" applyFont="1" applyBorder="1" applyAlignment="1">
      <alignment horizontal="center" vertical="center"/>
    </xf>
    <xf numFmtId="0" fontId="58" fillId="17" borderId="79" xfId="0" applyFont="1" applyFill="1" applyBorder="1" applyAlignment="1">
      <alignment horizontal="right" vertical="center"/>
    </xf>
    <xf numFmtId="0" fontId="58" fillId="14" borderId="79" xfId="0" applyFont="1" applyFill="1" applyBorder="1" applyAlignment="1">
      <alignment horizontal="right" vertical="center"/>
    </xf>
    <xf numFmtId="0" fontId="58" fillId="4" borderId="79" xfId="0" applyFont="1" applyFill="1" applyBorder="1" applyAlignment="1">
      <alignment horizontal="right" vertical="center"/>
    </xf>
    <xf numFmtId="0" fontId="58" fillId="18" borderId="79" xfId="0" applyFont="1" applyFill="1" applyBorder="1" applyAlignment="1">
      <alignment horizontal="center" vertical="center"/>
    </xf>
    <xf numFmtId="0" fontId="58" fillId="18" borderId="26" xfId="0" applyFont="1" applyFill="1" applyBorder="1" applyAlignment="1">
      <alignment horizontal="center" vertical="center"/>
    </xf>
    <xf numFmtId="0" fontId="33" fillId="7" borderId="25" xfId="4" applyFont="1" applyFill="1" applyBorder="1" applyAlignment="1">
      <alignment horizontal="center" vertical="center"/>
    </xf>
    <xf numFmtId="0" fontId="1" fillId="0" borderId="0" xfId="4" applyAlignment="1">
      <alignment horizontal="center" vertical="center"/>
    </xf>
    <xf numFmtId="2" fontId="34" fillId="4" borderId="109" xfId="2" applyNumberFormat="1" applyFont="1" applyFill="1" applyBorder="1" applyAlignment="1" applyProtection="1">
      <alignment horizontal="center" vertical="center"/>
    </xf>
    <xf numFmtId="0" fontId="34" fillId="32" borderId="16" xfId="4" applyFont="1" applyFill="1" applyBorder="1" applyAlignment="1">
      <alignment horizontal="center" vertical="center"/>
    </xf>
    <xf numFmtId="0" fontId="35" fillId="0" borderId="16" xfId="4" applyFont="1" applyBorder="1" applyAlignment="1">
      <alignment horizontal="left" vertical="center" indent="1"/>
    </xf>
    <xf numFmtId="0" fontId="38" fillId="0" borderId="24" xfId="4" applyFont="1" applyBorder="1" applyAlignment="1">
      <alignment horizontal="center" vertical="center"/>
    </xf>
    <xf numFmtId="0" fontId="38" fillId="0" borderId="9" xfId="4" applyFont="1" applyBorder="1" applyAlignment="1">
      <alignment horizontal="center" vertical="center"/>
    </xf>
    <xf numFmtId="2" fontId="37" fillId="4" borderId="109" xfId="2" applyNumberFormat="1" applyFont="1" applyFill="1" applyBorder="1" applyAlignment="1" applyProtection="1">
      <alignment horizontal="center" vertical="center"/>
    </xf>
    <xf numFmtId="0" fontId="37" fillId="33" borderId="17" xfId="4" applyFont="1" applyFill="1" applyBorder="1" applyAlignment="1">
      <alignment horizontal="center" vertical="center"/>
    </xf>
    <xf numFmtId="171" fontId="37" fillId="0" borderId="25" xfId="4" applyNumberFormat="1" applyFont="1" applyBorder="1" applyAlignment="1">
      <alignment horizontal="right" vertical="center"/>
    </xf>
    <xf numFmtId="0" fontId="42" fillId="7" borderId="25" xfId="4" applyFont="1" applyFill="1" applyBorder="1" applyAlignment="1">
      <alignment horizontal="center" vertical="center"/>
    </xf>
    <xf numFmtId="0" fontId="34" fillId="8" borderId="16" xfId="4" applyFont="1" applyFill="1" applyBorder="1" applyAlignment="1">
      <alignment horizontal="center" vertical="center" wrapText="1"/>
    </xf>
    <xf numFmtId="0" fontId="34" fillId="8" borderId="16" xfId="4" applyFont="1" applyFill="1" applyBorder="1" applyAlignment="1">
      <alignment horizontal="center" vertical="center"/>
    </xf>
    <xf numFmtId="0" fontId="43" fillId="0" borderId="16" xfId="4" applyFont="1" applyBorder="1" applyAlignment="1">
      <alignment horizontal="left" vertical="center"/>
    </xf>
    <xf numFmtId="4" fontId="2" fillId="0" borderId="16" xfId="4" applyNumberFormat="1" applyFont="1" applyBorder="1" applyAlignment="1">
      <alignment horizontal="right" vertical="center"/>
    </xf>
    <xf numFmtId="0" fontId="39" fillId="0" borderId="0" xfId="4" applyFont="1" applyAlignment="1">
      <alignment horizontal="right" vertical="center"/>
    </xf>
    <xf numFmtId="0" fontId="37" fillId="0" borderId="17" xfId="4" applyFont="1" applyBorder="1" applyAlignment="1">
      <alignment horizontal="center" vertical="center"/>
    </xf>
    <xf numFmtId="0" fontId="41" fillId="0" borderId="120" xfId="4" applyFont="1" applyBorder="1" applyAlignment="1">
      <alignment horizontal="justify" vertical="center" wrapText="1"/>
    </xf>
    <xf numFmtId="0" fontId="41" fillId="0" borderId="121" xfId="4" applyFont="1" applyBorder="1" applyAlignment="1">
      <alignment horizontal="left" vertical="center" wrapText="1" indent="1"/>
    </xf>
    <xf numFmtId="0" fontId="40" fillId="15" borderId="122" xfId="4" applyFont="1" applyFill="1" applyBorder="1" applyAlignment="1">
      <alignment horizontal="right" vertical="center" wrapText="1"/>
    </xf>
    <xf numFmtId="0" fontId="2" fillId="0" borderId="16" xfId="4" applyFont="1" applyBorder="1" applyAlignment="1">
      <alignment horizontal="center" vertical="center"/>
    </xf>
    <xf numFmtId="0" fontId="43" fillId="33" borderId="54" xfId="4" applyFont="1" applyFill="1" applyBorder="1" applyAlignment="1">
      <alignment horizontal="center" vertical="center" wrapText="1"/>
    </xf>
    <xf numFmtId="174" fontId="2" fillId="0" borderId="30" xfId="4" applyNumberFormat="1" applyFont="1" applyBorder="1" applyAlignment="1">
      <alignment horizontal="right" vertical="center"/>
    </xf>
    <xf numFmtId="0" fontId="47" fillId="7" borderId="54" xfId="4" applyFont="1" applyFill="1" applyBorder="1" applyAlignment="1">
      <alignment horizontal="center" vertical="center" wrapText="1"/>
    </xf>
    <xf numFmtId="0" fontId="95" fillId="0" borderId="123" xfId="4" applyFont="1" applyBorder="1" applyAlignment="1">
      <alignment horizontal="center" vertical="center" wrapText="1"/>
    </xf>
    <xf numFmtId="0" fontId="51" fillId="0" borderId="111" xfId="4" applyFont="1" applyBorder="1" applyAlignment="1">
      <alignment horizontal="center" vertical="center"/>
    </xf>
    <xf numFmtId="2" fontId="1" fillId="4" borderId="2" xfId="2" applyNumberFormat="1" applyFont="1" applyFill="1" applyBorder="1" applyAlignment="1" applyProtection="1">
      <alignment horizontal="center" vertical="center" wrapText="1"/>
    </xf>
    <xf numFmtId="2" fontId="1" fillId="4" borderId="124" xfId="2" applyNumberFormat="1" applyFont="1" applyFill="1" applyBorder="1" applyAlignment="1" applyProtection="1">
      <alignment horizontal="center" vertical="center" wrapText="1"/>
    </xf>
    <xf numFmtId="2" fontId="1" fillId="4" borderId="125" xfId="2" applyNumberFormat="1" applyFont="1" applyFill="1" applyBorder="1" applyAlignment="1" applyProtection="1">
      <alignment horizontal="center" vertical="center" wrapText="1"/>
    </xf>
    <xf numFmtId="2" fontId="1" fillId="4" borderId="7" xfId="2" applyNumberFormat="1" applyFont="1" applyFill="1" applyBorder="1" applyAlignment="1" applyProtection="1">
      <alignment horizontal="center" vertical="center" wrapText="1"/>
    </xf>
    <xf numFmtId="2" fontId="1" fillId="4" borderId="0" xfId="2" applyNumberFormat="1" applyFont="1" applyFill="1" applyBorder="1" applyAlignment="1" applyProtection="1">
      <alignment horizontal="center" vertical="center" wrapText="1"/>
    </xf>
    <xf numFmtId="2" fontId="1" fillId="4" borderId="44" xfId="2" applyNumberFormat="1" applyFont="1" applyFill="1" applyBorder="1" applyAlignment="1" applyProtection="1">
      <alignment horizontal="center" vertical="center" wrapText="1"/>
    </xf>
    <xf numFmtId="2" fontId="1" fillId="4" borderId="126" xfId="2" applyNumberFormat="1" applyFont="1" applyFill="1" applyBorder="1" applyAlignment="1" applyProtection="1">
      <alignment horizontal="center" vertical="center" wrapText="1"/>
    </xf>
    <xf numFmtId="2" fontId="1" fillId="4" borderId="127" xfId="2" applyNumberFormat="1" applyFont="1" applyFill="1" applyBorder="1" applyAlignment="1" applyProtection="1">
      <alignment horizontal="center" vertical="center" wrapText="1"/>
    </xf>
    <xf numFmtId="2" fontId="1" fillId="4" borderId="128" xfId="2" applyNumberFormat="1" applyFont="1" applyFill="1" applyBorder="1" applyAlignment="1" applyProtection="1">
      <alignment horizontal="center" vertical="center" wrapText="1"/>
    </xf>
    <xf numFmtId="175" fontId="2" fillId="0" borderId="30" xfId="4" applyNumberFormat="1" applyFont="1" applyBorder="1" applyAlignment="1">
      <alignment horizontal="right" vertical="center"/>
    </xf>
    <xf numFmtId="2" fontId="2" fillId="0" borderId="129" xfId="4" applyNumberFormat="1" applyFont="1" applyBorder="1" applyAlignment="1" applyProtection="1">
      <alignment horizontal="right" vertical="center"/>
      <protection locked="0"/>
    </xf>
    <xf numFmtId="0" fontId="48" fillId="0" borderId="79" xfId="4" applyFont="1" applyBorder="1" applyAlignment="1">
      <alignment horizontal="center" vertical="center"/>
    </xf>
    <xf numFmtId="0" fontId="48" fillId="0" borderId="25" xfId="4" applyFont="1" applyBorder="1" applyAlignment="1">
      <alignment horizontal="center" vertical="center"/>
    </xf>
    <xf numFmtId="0" fontId="48" fillId="0" borderId="130" xfId="4" applyFont="1" applyBorder="1" applyAlignment="1">
      <alignment horizontal="center" vertical="center" wrapText="1"/>
    </xf>
    <xf numFmtId="0" fontId="48" fillId="0" borderId="131" xfId="4" applyFont="1" applyBorder="1" applyAlignment="1">
      <alignment horizontal="center" vertical="center" wrapText="1"/>
    </xf>
    <xf numFmtId="0" fontId="48" fillId="0" borderId="132" xfId="4" applyFont="1" applyBorder="1" applyAlignment="1">
      <alignment horizontal="center" vertical="center" wrapText="1"/>
    </xf>
    <xf numFmtId="0" fontId="49" fillId="0" borderId="0" xfId="4" applyFont="1" applyAlignment="1">
      <alignment horizontal="center" vertical="center" wrapText="1"/>
    </xf>
    <xf numFmtId="0" fontId="50" fillId="0" borderId="0" xfId="4" applyFont="1" applyAlignment="1">
      <alignment horizontal="center" vertical="center"/>
    </xf>
    <xf numFmtId="0" fontId="50" fillId="0" borderId="29" xfId="4" applyFont="1" applyBorder="1" applyAlignment="1">
      <alignment horizontal="center" vertical="center"/>
    </xf>
    <xf numFmtId="0" fontId="50" fillId="0" borderId="133" xfId="4" applyFont="1" applyBorder="1" applyAlignment="1">
      <alignment horizontal="center" vertical="center"/>
    </xf>
    <xf numFmtId="0" fontId="63" fillId="34" borderId="16" xfId="5" applyFont="1" applyFill="1" applyBorder="1" applyAlignment="1">
      <alignment horizontal="center" vertical="center"/>
    </xf>
    <xf numFmtId="0" fontId="61" fillId="0" borderId="0" xfId="5" applyFont="1" applyAlignment="1">
      <alignment horizontal="center" vertical="center" wrapText="1"/>
    </xf>
    <xf numFmtId="0" fontId="64" fillId="20" borderId="134" xfId="5" applyFont="1" applyFill="1" applyBorder="1" applyAlignment="1" applyProtection="1">
      <alignment horizontal="center" vertical="center"/>
      <protection locked="0"/>
    </xf>
    <xf numFmtId="0" fontId="2" fillId="12" borderId="25" xfId="5" applyFill="1" applyBorder="1" applyAlignment="1">
      <alignment horizontal="center" vertical="top" wrapText="1"/>
    </xf>
    <xf numFmtId="0" fontId="2" fillId="12" borderId="121" xfId="5" applyFill="1" applyBorder="1" applyAlignment="1">
      <alignment horizontal="center" vertical="top" wrapText="1"/>
    </xf>
    <xf numFmtId="0" fontId="62" fillId="34" borderId="16" xfId="5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4" fillId="0" borderId="135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22" borderId="73" xfId="0" applyFont="1" applyFill="1" applyBorder="1" applyAlignment="1" applyProtection="1">
      <alignment horizontal="center"/>
      <protection locked="0"/>
    </xf>
    <xf numFmtId="0" fontId="1" fillId="22" borderId="74" xfId="0" applyFont="1" applyFill="1" applyBorder="1" applyAlignment="1" applyProtection="1">
      <alignment horizontal="center"/>
      <protection locked="0"/>
    </xf>
    <xf numFmtId="0" fontId="1" fillId="22" borderId="136" xfId="0" applyFont="1" applyFill="1" applyBorder="1" applyAlignment="1" applyProtection="1">
      <alignment horizontal="center"/>
      <protection locked="0"/>
    </xf>
    <xf numFmtId="0" fontId="1" fillId="22" borderId="137" xfId="0" applyFont="1" applyFill="1" applyBorder="1" applyAlignment="1" applyProtection="1">
      <alignment horizontal="center"/>
      <protection locked="0"/>
    </xf>
    <xf numFmtId="0" fontId="37" fillId="0" borderId="138" xfId="0" applyFont="1" applyBorder="1" applyAlignment="1">
      <alignment horizontal="center"/>
    </xf>
    <xf numFmtId="0" fontId="37" fillId="0" borderId="139" xfId="0" applyFont="1" applyBorder="1" applyAlignment="1">
      <alignment horizontal="center"/>
    </xf>
    <xf numFmtId="0" fontId="59" fillId="0" borderId="0" xfId="0" applyFont="1" applyAlignment="1">
      <alignment horizontal="center" vertical="center"/>
    </xf>
    <xf numFmtId="0" fontId="70" fillId="3" borderId="66" xfId="0" applyFont="1" applyFill="1" applyBorder="1" applyAlignment="1">
      <alignment horizontal="left" wrapText="1"/>
    </xf>
    <xf numFmtId="0" fontId="70" fillId="3" borderId="73" xfId="0" applyFont="1" applyFill="1" applyBorder="1" applyAlignment="1">
      <alignment horizontal="left"/>
    </xf>
    <xf numFmtId="0" fontId="70" fillId="3" borderId="140" xfId="0" applyFont="1" applyFill="1" applyBorder="1" applyAlignment="1">
      <alignment horizontal="left"/>
    </xf>
    <xf numFmtId="0" fontId="70" fillId="3" borderId="74" xfId="0" applyFont="1" applyFill="1" applyBorder="1" applyAlignment="1">
      <alignment horizontal="left"/>
    </xf>
    <xf numFmtId="0" fontId="68" fillId="3" borderId="0" xfId="0" applyFont="1" applyFill="1" applyAlignment="1">
      <alignment horizontal="center"/>
    </xf>
    <xf numFmtId="0" fontId="69" fillId="3" borderId="0" xfId="0" applyFont="1" applyFill="1" applyAlignment="1">
      <alignment horizontal="center"/>
    </xf>
    <xf numFmtId="0" fontId="71" fillId="2" borderId="16" xfId="0" applyFont="1" applyFill="1" applyBorder="1" applyAlignment="1">
      <alignment horizontal="center" vertical="center"/>
    </xf>
    <xf numFmtId="0" fontId="17" fillId="3" borderId="141" xfId="0" applyFont="1" applyFill="1" applyBorder="1" applyAlignment="1">
      <alignment horizontal="center"/>
    </xf>
    <xf numFmtId="0" fontId="17" fillId="3" borderId="0" xfId="0" applyFont="1" applyFill="1" applyAlignment="1">
      <alignment horizontal="center"/>
    </xf>
    <xf numFmtId="0" fontId="72" fillId="3" borderId="142" xfId="0" applyFont="1" applyFill="1" applyBorder="1" applyAlignment="1">
      <alignment horizontal="left" vertical="center"/>
    </xf>
    <xf numFmtId="0" fontId="17" fillId="3" borderId="46" xfId="0" applyFont="1" applyFill="1" applyBorder="1" applyAlignment="1">
      <alignment horizontal="center" vertical="center"/>
    </xf>
    <xf numFmtId="0" fontId="75" fillId="3" borderId="46" xfId="0" applyFont="1" applyFill="1" applyBorder="1" applyAlignment="1">
      <alignment horizontal="center" vertical="top"/>
    </xf>
    <xf numFmtId="0" fontId="76" fillId="3" borderId="121" xfId="0" applyFont="1" applyFill="1" applyBorder="1" applyAlignment="1">
      <alignment horizontal="center"/>
    </xf>
    <xf numFmtId="0" fontId="17" fillId="3" borderId="143" xfId="0" applyFont="1" applyFill="1" applyBorder="1" applyAlignment="1">
      <alignment horizontal="center"/>
    </xf>
    <xf numFmtId="0" fontId="77" fillId="3" borderId="0" xfId="0" applyFont="1" applyFill="1" applyAlignment="1">
      <alignment horizontal="center"/>
    </xf>
    <xf numFmtId="0" fontId="8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83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24" fillId="3" borderId="0" xfId="0" applyFont="1" applyFill="1" applyAlignment="1">
      <alignment horizontal="center"/>
    </xf>
    <xf numFmtId="0" fontId="22" fillId="3" borderId="40" xfId="0" applyFont="1" applyFill="1" applyBorder="1" applyAlignment="1">
      <alignment horizontal="right" vertical="center"/>
    </xf>
    <xf numFmtId="0" fontId="3" fillId="3" borderId="25" xfId="0" applyFont="1" applyFill="1" applyBorder="1" applyAlignment="1">
      <alignment horizontal="center"/>
    </xf>
    <xf numFmtId="0" fontId="22" fillId="2" borderId="25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3" fillId="3" borderId="17" xfId="0" applyFont="1" applyFill="1" applyBorder="1" applyAlignment="1">
      <alignment horizontal="left" vertical="center"/>
    </xf>
    <xf numFmtId="0" fontId="3" fillId="3" borderId="20" xfId="0" applyFont="1" applyFill="1" applyBorder="1" applyAlignment="1">
      <alignment horizontal="left" vertical="center"/>
    </xf>
    <xf numFmtId="0" fontId="3" fillId="3" borderId="20" xfId="0" applyFont="1" applyFill="1" applyBorder="1" applyAlignment="1">
      <alignment horizontal="center" vertical="center"/>
    </xf>
    <xf numFmtId="0" fontId="86" fillId="3" borderId="28" xfId="0" applyFont="1" applyFill="1" applyBorder="1" applyAlignment="1">
      <alignment horizontal="right"/>
    </xf>
    <xf numFmtId="0" fontId="86" fillId="3" borderId="39" xfId="0" applyFont="1" applyFill="1" applyBorder="1" applyAlignment="1">
      <alignment horizontal="right"/>
    </xf>
    <xf numFmtId="0" fontId="22" fillId="2" borderId="29" xfId="0" applyFont="1" applyFill="1" applyBorder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0" fontId="17" fillId="3" borderId="144" xfId="0" applyFont="1" applyFill="1" applyBorder="1" applyAlignment="1">
      <alignment horizontal="center"/>
    </xf>
    <xf numFmtId="0" fontId="80" fillId="2" borderId="25" xfId="0" applyFont="1" applyFill="1" applyBorder="1" applyAlignment="1">
      <alignment horizontal="center" vertical="center"/>
    </xf>
    <xf numFmtId="0" fontId="79" fillId="2" borderId="16" xfId="0" applyFont="1" applyFill="1" applyBorder="1" applyAlignment="1">
      <alignment horizontal="center" vertical="center"/>
    </xf>
    <xf numFmtId="0" fontId="78" fillId="3" borderId="0" xfId="0" applyFont="1" applyFill="1" applyAlignment="1">
      <alignment horizontal="center"/>
    </xf>
    <xf numFmtId="0" fontId="96" fillId="3" borderId="48" xfId="0" applyFont="1" applyFill="1" applyBorder="1" applyAlignment="1">
      <alignment horizontal="center"/>
    </xf>
  </cellXfs>
  <cellStyles count="7">
    <cellStyle name="Lien hypertexte" xfId="1" builtinId="8"/>
    <cellStyle name="Milliers" xfId="6" builtinId="3"/>
    <cellStyle name="Monétaire" xfId="2" builtinId="4"/>
    <cellStyle name="Monétaire_Exemple de compta complet - cahier jaune" xfId="3" xr:uid="{52EC06FB-997F-4F64-9C9F-88E5FA691A81}"/>
    <cellStyle name="Normal" xfId="0" builtinId="0"/>
    <cellStyle name="Normal_Exemple de compta complet - cahier jaune" xfId="4" xr:uid="{F5E3B875-B985-4234-B79D-EC4CA5C1150A}"/>
    <cellStyle name="Normal_Gestion analytique Coop OCCE nov 2006" xfId="5" xr:uid="{E8CD5B7A-3459-4CE4-854B-53E430CCF145}"/>
  </cellStyles>
  <dxfs count="7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ill>
        <patternFill>
          <bgColor theme="3" tint="0.39994506668294322"/>
        </patternFill>
      </fill>
    </dxf>
    <dxf>
      <fill>
        <patternFill patternType="solid">
          <bgColor rgb="FFFFC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D0D"/>
      <rgbColor rgb="0000FF00"/>
      <rgbColor rgb="000000FF"/>
      <rgbColor rgb="00FFFF00"/>
      <rgbColor rgb="00FF00FF"/>
      <rgbColor rgb="0053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0"/>
      <rgbColor rgb="00CCFFFF"/>
      <rgbColor rgb="00660066"/>
      <rgbColor rgb="00FF8080"/>
      <rgbColor rgb="000066CC"/>
      <rgbColor rgb="00E3E3E3"/>
      <rgbColor rgb="00000080"/>
      <rgbColor rgb="00FF00FF"/>
      <rgbColor rgb="00FFFF6A"/>
      <rgbColor rgb="0000FFFF"/>
      <rgbColor rgb="00800080"/>
      <rgbColor rgb="00800000"/>
      <rgbColor rgb="00008080"/>
      <rgbColor rgb="000000FF"/>
      <rgbColor rgb="0000CCFF"/>
      <rgbColor rgb="00CCFFFF"/>
      <rgbColor rgb="00E0FFE0"/>
      <rgbColor rgb="00FFFF80"/>
      <rgbColor rgb="00BFBFBF"/>
      <rgbColor rgb="00FF99CC"/>
      <rgbColor rgb="00CC99FF"/>
      <rgbColor rgb="00FFCC99"/>
      <rgbColor rgb="002A6FF9"/>
      <rgbColor rgb="0069FFFF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1D2FBE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eetMetadata" Target="metadata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0</xdr:row>
      <xdr:rowOff>0</xdr:rowOff>
    </xdr:from>
    <xdr:to>
      <xdr:col>1</xdr:col>
      <xdr:colOff>266700</xdr:colOff>
      <xdr:row>0</xdr:row>
      <xdr:rowOff>830580</xdr:rowOff>
    </xdr:to>
    <xdr:pic>
      <xdr:nvPicPr>
        <xdr:cNvPr id="16440" name="Image 1">
          <a:extLst>
            <a:ext uri="{FF2B5EF4-FFF2-40B4-BE49-F238E27FC236}">
              <a16:creationId xmlns:a16="http://schemas.microsoft.com/office/drawing/2014/main" id="{3F5E8D25-E006-7FE4-438C-D128AB580B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0"/>
          <a:ext cx="998220" cy="830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91440</xdr:colOff>
      <xdr:row>22</xdr:row>
      <xdr:rowOff>175260</xdr:rowOff>
    </xdr:from>
    <xdr:to>
      <xdr:col>7</xdr:col>
      <xdr:colOff>685800</xdr:colOff>
      <xdr:row>22</xdr:row>
      <xdr:rowOff>175260</xdr:rowOff>
    </xdr:to>
    <xdr:sp macro="" textlink="">
      <xdr:nvSpPr>
        <xdr:cNvPr id="4207" name="Line 3">
          <a:extLst>
            <a:ext uri="{FF2B5EF4-FFF2-40B4-BE49-F238E27FC236}">
              <a16:creationId xmlns:a16="http://schemas.microsoft.com/office/drawing/2014/main" id="{A8C911BA-D9E2-9065-A616-10E86082B0DD}"/>
            </a:ext>
          </a:extLst>
        </xdr:cNvPr>
        <xdr:cNvSpPr>
          <a:spLocks noChangeShapeType="1"/>
        </xdr:cNvSpPr>
      </xdr:nvSpPr>
      <xdr:spPr bwMode="auto">
        <a:xfrm>
          <a:off x="91440" y="5600700"/>
          <a:ext cx="6926580" cy="0"/>
        </a:xfrm>
        <a:prstGeom prst="line">
          <a:avLst/>
        </a:prstGeom>
        <a:noFill/>
        <a:ln w="76320" cap="rnd">
          <a:solidFill>
            <a:srgbClr val="000000"/>
          </a:solidFill>
          <a:prstDash val="sysDot"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104775</xdr:colOff>
      <xdr:row>1</xdr:row>
      <xdr:rowOff>123825</xdr:rowOff>
    </xdr:from>
    <xdr:to>
      <xdr:col>10</xdr:col>
      <xdr:colOff>148591</xdr:colOff>
      <xdr:row>12</xdr:row>
      <xdr:rowOff>123825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B2623003-3E8A-2248-CEF8-77A1B1E59B34}"/>
            </a:ext>
          </a:extLst>
        </xdr:cNvPr>
        <xdr:cNvSpPr txBox="1"/>
      </xdr:nvSpPr>
      <xdr:spPr>
        <a:xfrm>
          <a:off x="5019675" y="314325"/>
          <a:ext cx="4610100" cy="2876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 u="sng"/>
            <a:t>Mode d'emploi de </a:t>
          </a:r>
          <a:r>
            <a:rPr lang="fr-FR" sz="1100" b="1" u="sng" baseline="0"/>
            <a:t> cette feuille :</a:t>
          </a:r>
        </a:p>
        <a:p>
          <a:endParaRPr lang="fr-FR" sz="1100" baseline="0"/>
        </a:p>
        <a:p>
          <a:r>
            <a:rPr lang="fr-FR" sz="1100" baseline="0"/>
            <a:t>les coordonnées du haut se remplissent automatiquement en fonction des renseignements que vous avez donnés dans la feuille "coordonnées".</a:t>
          </a:r>
        </a:p>
        <a:p>
          <a:endParaRPr lang="fr-FR" sz="1100" baseline="0"/>
        </a:p>
        <a:p>
          <a:r>
            <a:rPr lang="fr-FR" sz="1100" baseline="0"/>
            <a:t>Remplissez le nombre de billets ou de pièces de chaque sorte que vous avez.</a:t>
          </a:r>
        </a:p>
        <a:p>
          <a:endParaRPr lang="fr-FR" sz="1100" baseline="0"/>
        </a:p>
        <a:p>
          <a:r>
            <a:rPr lang="fr-FR" sz="1100" baseline="0"/>
            <a:t>Les calculs se font  automatiquement.</a:t>
          </a:r>
        </a:p>
        <a:p>
          <a:endParaRPr lang="fr-FR" sz="1100" baseline="0"/>
        </a:p>
        <a:p>
          <a:r>
            <a:rPr lang="fr-FR" sz="1100" baseline="0"/>
            <a:t>Une fois que vous avez tout rempli, imprimez cette feuille en 2 exemplaires, un pour la banque et un comme pièce comptable à mettre dans votre comptabilité.</a:t>
          </a:r>
        </a:p>
        <a:p>
          <a:endParaRPr lang="fr-FR" sz="1100" baseline="0"/>
        </a:p>
        <a:p>
          <a:r>
            <a:rPr lang="fr-FR" sz="1100" baseline="0"/>
            <a:t>Effacez tous les nombres, le formulaire revient à 0, il est prêt pour votre prochaine remise.</a:t>
          </a:r>
          <a:endParaRPr lang="fr-FR" sz="1100"/>
        </a:p>
      </xdr:txBody>
    </xdr:sp>
    <xdr:clientData fPrint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13335</xdr:colOff>
      <xdr:row>1</xdr:row>
      <xdr:rowOff>0</xdr:rowOff>
    </xdr:from>
    <xdr:to>
      <xdr:col>11</xdr:col>
      <xdr:colOff>57151</xdr:colOff>
      <xdr:row>16</xdr:row>
      <xdr:rowOff>68581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1A8A9A98-8932-BF96-F2B4-62FF73392185}"/>
            </a:ext>
          </a:extLst>
        </xdr:cNvPr>
        <xdr:cNvSpPr txBox="1"/>
      </xdr:nvSpPr>
      <xdr:spPr>
        <a:xfrm>
          <a:off x="6414135" y="190500"/>
          <a:ext cx="4608199" cy="303085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 u="sng"/>
            <a:t>Mode d'emploi de </a:t>
          </a:r>
          <a:r>
            <a:rPr lang="fr-FR" sz="1100" b="1" u="sng" baseline="0"/>
            <a:t> cette feuille :</a:t>
          </a:r>
        </a:p>
        <a:p>
          <a:endParaRPr lang="fr-FR" sz="1100" baseline="0"/>
        </a:p>
        <a:p>
          <a:r>
            <a:rPr lang="fr-FR" sz="1100" baseline="0"/>
            <a:t>les coordonnées du haut se remplissent automatiquement en fonction des renseignements que vous avez donnés dans la feuille "coordonnées".</a:t>
          </a:r>
        </a:p>
        <a:p>
          <a:endParaRPr lang="fr-FR" sz="1100" baseline="0"/>
        </a:p>
        <a:p>
          <a:r>
            <a:rPr lang="fr-FR" sz="1100" baseline="0"/>
            <a:t>Renseignez la banque (vous avez la proposition des principales banques), le nom de l'émetteur ainsi que le montant du chèque.</a:t>
          </a:r>
        </a:p>
        <a:p>
          <a:endParaRPr lang="fr-FR" sz="1100" baseline="0"/>
        </a:p>
        <a:p>
          <a:r>
            <a:rPr lang="fr-FR" sz="1100" baseline="0"/>
            <a:t>Les calculs se font  automatiquement (nombre de chèques et total).</a:t>
          </a:r>
        </a:p>
        <a:p>
          <a:endParaRPr lang="fr-FR" sz="1100" baseline="0"/>
        </a:p>
        <a:p>
          <a:r>
            <a:rPr lang="fr-FR" sz="1100" baseline="0"/>
            <a:t>Une fois que vous avez tout rempli, imprimez cette feuille en 2 exemplaires, un pour la banque et un comme pièce comptable à mettre dans votre comptabilité.</a:t>
          </a:r>
        </a:p>
        <a:p>
          <a:endParaRPr lang="fr-FR" sz="1100" baseline="0"/>
        </a:p>
        <a:p>
          <a:r>
            <a:rPr lang="fr-FR" sz="1100" baseline="0"/>
            <a:t>Effacez toutes les saisies, le formulaire revient à 0, il est prêt pour votre prochaine remise.</a:t>
          </a:r>
        </a:p>
        <a:p>
          <a:endParaRPr lang="fr-FR" sz="1100"/>
        </a:p>
      </xdr:txBody>
    </xdr:sp>
    <xdr:clientData fPrint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348615</xdr:colOff>
      <xdr:row>0</xdr:row>
      <xdr:rowOff>314325</xdr:rowOff>
    </xdr:from>
    <xdr:to>
      <xdr:col>11</xdr:col>
      <xdr:colOff>384814</xdr:colOff>
      <xdr:row>13</xdr:row>
      <xdr:rowOff>97156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57390BC-A61E-B671-DB50-E830AC33574A}"/>
            </a:ext>
          </a:extLst>
        </xdr:cNvPr>
        <xdr:cNvSpPr txBox="1"/>
      </xdr:nvSpPr>
      <xdr:spPr>
        <a:xfrm>
          <a:off x="6400800" y="314325"/>
          <a:ext cx="4608199" cy="330708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 u="sng"/>
            <a:t>Mode d'emploi de </a:t>
          </a:r>
          <a:r>
            <a:rPr lang="fr-FR" sz="1100" b="1" u="sng" baseline="0"/>
            <a:t> cette feuille :</a:t>
          </a:r>
        </a:p>
        <a:p>
          <a:endParaRPr lang="fr-FR" sz="1100" baseline="0"/>
        </a:p>
        <a:p>
          <a:r>
            <a:rPr lang="fr-FR" sz="1100" baseline="0"/>
            <a:t>les coordonnées du haut se remplissent automatiquement en fonction des renseignements que vous avez donnés dans la feuille "coordonnées".</a:t>
          </a:r>
        </a:p>
        <a:p>
          <a:endParaRPr lang="fr-FR" sz="1100" baseline="0"/>
        </a:p>
        <a:p>
          <a:r>
            <a:rPr lang="fr-FR" sz="1100" baseline="0"/>
            <a:t>Les pièces ne sont disponibles qu'en rouleaux, donc mettre dans la colonne orange, le nombre de rouleaux que vous souhaitez de chaque sorte.</a:t>
          </a:r>
        </a:p>
        <a:p>
          <a:endParaRPr lang="fr-FR" sz="1100" baseline="0"/>
        </a:p>
        <a:p>
          <a:r>
            <a:rPr lang="fr-FR" sz="1100" baseline="0"/>
            <a:t>Une fois que vous avez tout rempli, imprimez cette feuille en 2 exemplaires, un pour la banque et un comme pièce comptable à mettre dans votre comptabilité.</a:t>
          </a:r>
        </a:p>
        <a:p>
          <a:endParaRPr lang="fr-FR" sz="1100" baseline="0"/>
        </a:p>
        <a:p>
          <a:r>
            <a:rPr lang="fr-FR" sz="1100" baseline="0"/>
            <a:t>Effacez toutes les saisies, le formulaire revient à 0, il est prêt pour votre prochaine remise.</a:t>
          </a:r>
        </a:p>
        <a:p>
          <a:endParaRPr lang="fr-FR" sz="1100"/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BEA89-6854-4E5E-92FF-8965E91F9E0E}">
  <dimension ref="A1:D15"/>
  <sheetViews>
    <sheetView showGridLines="0" zoomScale="70" zoomScaleNormal="70" workbookViewId="0">
      <selection activeCell="B2" sqref="B2"/>
    </sheetView>
  </sheetViews>
  <sheetFormatPr baseColWidth="10" defaultColWidth="0" defaultRowHeight="18" x14ac:dyDescent="0.35"/>
  <cols>
    <col min="1" max="1" width="43.5546875" style="1" customWidth="1"/>
    <col min="2" max="2" width="71.109375" style="1" customWidth="1"/>
    <col min="3" max="3" width="43.5546875" style="1" customWidth="1"/>
    <col min="4" max="4" width="55.6640625" style="1" customWidth="1"/>
  </cols>
  <sheetData>
    <row r="1" spans="1:4" ht="39" customHeight="1" x14ac:dyDescent="0.25">
      <c r="A1" s="379" t="s">
        <v>0</v>
      </c>
      <c r="B1" s="380"/>
      <c r="C1" s="383" t="s">
        <v>230</v>
      </c>
      <c r="D1" s="384"/>
    </row>
    <row r="2" spans="1:4" s="312" customFormat="1" ht="39" customHeight="1" x14ac:dyDescent="0.35">
      <c r="A2" s="310" t="s">
        <v>1</v>
      </c>
      <c r="B2" s="311"/>
      <c r="C2" s="325" t="s">
        <v>244</v>
      </c>
      <c r="D2" s="326" t="s">
        <v>231</v>
      </c>
    </row>
    <row r="3" spans="1:4" s="312" customFormat="1" ht="39" customHeight="1" x14ac:dyDescent="0.35">
      <c r="A3" s="310" t="s">
        <v>2</v>
      </c>
      <c r="B3" s="311"/>
      <c r="C3" s="327"/>
      <c r="D3" s="326" t="s">
        <v>232</v>
      </c>
    </row>
    <row r="4" spans="1:4" s="312" customFormat="1" ht="39" customHeight="1" x14ac:dyDescent="0.35">
      <c r="A4" s="310" t="s">
        <v>3</v>
      </c>
      <c r="B4" s="311"/>
      <c r="C4" s="327"/>
      <c r="D4" s="326" t="s">
        <v>233</v>
      </c>
    </row>
    <row r="5" spans="1:4" s="312" customFormat="1" ht="39" customHeight="1" x14ac:dyDescent="0.35">
      <c r="A5" s="310" t="s">
        <v>4</v>
      </c>
      <c r="B5" s="311"/>
      <c r="C5" s="327"/>
      <c r="D5" s="326" t="s">
        <v>234</v>
      </c>
    </row>
    <row r="6" spans="1:4" s="312" customFormat="1" ht="39" customHeight="1" x14ac:dyDescent="0.35">
      <c r="A6" s="310" t="s">
        <v>5</v>
      </c>
      <c r="B6" s="311"/>
      <c r="C6" s="327"/>
      <c r="D6" s="326" t="s">
        <v>235</v>
      </c>
    </row>
    <row r="7" spans="1:4" s="313" customFormat="1" ht="39" customHeight="1" x14ac:dyDescent="0.35">
      <c r="A7" s="310" t="s">
        <v>6</v>
      </c>
      <c r="B7" s="311"/>
      <c r="C7" s="327"/>
      <c r="D7" s="326" t="s">
        <v>236</v>
      </c>
    </row>
    <row r="8" spans="1:4" s="313" customFormat="1" ht="39" customHeight="1" x14ac:dyDescent="0.55000000000000004">
      <c r="A8" s="382" t="s">
        <v>7</v>
      </c>
      <c r="B8" s="382"/>
      <c r="C8" s="328"/>
      <c r="D8" s="329" t="s">
        <v>237</v>
      </c>
    </row>
    <row r="9" spans="1:4" s="313" customFormat="1" ht="39" customHeight="1" x14ac:dyDescent="0.35">
      <c r="A9" s="2" t="s">
        <v>8</v>
      </c>
      <c r="B9" s="321">
        <v>2026</v>
      </c>
      <c r="C9" s="330"/>
      <c r="D9" s="326" t="s">
        <v>238</v>
      </c>
    </row>
    <row r="10" spans="1:4" ht="39" customHeight="1" thickBot="1" x14ac:dyDescent="0.4">
      <c r="A10" s="2" t="s">
        <v>9</v>
      </c>
      <c r="B10" s="322">
        <v>2027</v>
      </c>
      <c r="C10" s="314" t="s">
        <v>245</v>
      </c>
      <c r="D10" s="315" t="s">
        <v>239</v>
      </c>
    </row>
    <row r="11" spans="1:4" ht="39" customHeight="1" thickTop="1" thickBot="1" x14ac:dyDescent="0.4">
      <c r="A11" s="2" t="s">
        <v>260</v>
      </c>
      <c r="B11" s="323"/>
      <c r="C11" s="316"/>
      <c r="D11" s="315" t="s">
        <v>240</v>
      </c>
    </row>
    <row r="12" spans="1:4" ht="39" customHeight="1" thickBot="1" x14ac:dyDescent="0.4">
      <c r="A12" s="2" t="s">
        <v>261</v>
      </c>
      <c r="B12" s="324"/>
      <c r="C12" s="316"/>
      <c r="D12" s="315" t="s">
        <v>241</v>
      </c>
    </row>
    <row r="13" spans="1:4" ht="39" customHeight="1" thickTop="1" x14ac:dyDescent="0.25">
      <c r="A13" s="3"/>
      <c r="B13" s="3"/>
      <c r="C13" s="317"/>
      <c r="D13" s="318" t="s">
        <v>242</v>
      </c>
    </row>
    <row r="14" spans="1:4" ht="193.5" customHeight="1" x14ac:dyDescent="0.25">
      <c r="A14" s="381" t="s">
        <v>217</v>
      </c>
      <c r="B14" s="381"/>
      <c r="C14" s="319"/>
      <c r="D14" s="320" t="s">
        <v>243</v>
      </c>
    </row>
    <row r="15" spans="1:4" s="4" customFormat="1" ht="33.75" customHeight="1" x14ac:dyDescent="0.25">
      <c r="A15" s="378" t="s">
        <v>262</v>
      </c>
      <c r="B15" s="378"/>
      <c r="C15" s="378"/>
      <c r="D15" s="378"/>
    </row>
  </sheetData>
  <sheetProtection algorithmName="SHA-512" hashValue="6OsiJ3azurD68s3ZeVm4tm22VmECVPiWTeCHR2EFEJc8y7ZD8UeRazoNNk4xTyj6V6cBTOgWXCi7wdDF4BN6aQ==" saltValue="9JObet7BznMtUSKDEq0KBA==" spinCount="100000" sheet="1" selectLockedCells="1"/>
  <mergeCells count="5">
    <mergeCell ref="A15:D15"/>
    <mergeCell ref="A1:B1"/>
    <mergeCell ref="A14:B14"/>
    <mergeCell ref="A8:B8"/>
    <mergeCell ref="C1:D1"/>
  </mergeCells>
  <hyperlinks>
    <hyperlink ref="D14" location="'6'!A1" display="une proposition de registre d'inventaire des biens de la coopérative" xr:uid="{588A4009-45D5-44EF-82AF-6745B5F1D6F3}"/>
    <hyperlink ref="D13" location="'5'!A1" display="une fiche navette entre la coopérative et les parents" xr:uid="{39D1F0E6-4938-48E4-9C6B-E1E9DD296A37}"/>
    <hyperlink ref="D12" location="'3'!A1" display="des documents déchanges d'argent entre les classes et la coop générale" xr:uid="{C3643130-F39F-4B21-9F08-D5C996A781E4}"/>
    <hyperlink ref="D11" location="'2'!A1" display="le document pour les régies d'avance" xr:uid="{DD825775-A427-4BA8-9882-4AFEDB6E7EA3}"/>
    <hyperlink ref="D10" location="'1'!A1" display="un modèle de pièce comptable" xr:uid="{50183852-5277-4E2F-A95F-FD9CE7CDA8D3}"/>
    <hyperlink ref="D9" location="'commande monnaie'!A1" display="une feuille pour faire les commandes de monnaie" xr:uid="{3276BB65-11B3-45DC-909D-0ADE823C933D}"/>
    <hyperlink ref="D8" location="'remise chèques'!A1" display="une feuille pour faire les remises de chèques" xr:uid="{8E5CDB1B-B091-4E71-8B01-16B03A189D06}"/>
    <hyperlink ref="D7" location="'remise espèces'!A1" display="une feuille pour faire les remises d'éspèces" xr:uid="{13CAF692-BCDE-45D2-A566-170C129EC62C}"/>
    <hyperlink ref="D6" location="'Gestion analytique des Projets '!A1" display="des feuilles pour gérer vos projets 1 et 2" xr:uid="{D82BF461-7CAE-4FCE-8F2A-7F895647E71D}"/>
    <hyperlink ref="D5" location="BILAN!A1" display="le bilan financier de votre coopérative" xr:uid="{52F92B8E-73A1-48D8-90BD-3914E036B0E8}"/>
    <hyperlink ref="D4" location="'Rapprochement bancaire'!A1" display="la gestion du rapprochement bancaire" xr:uid="{F72D10F6-3546-4016-8D9E-81FD5AF4D277}"/>
    <hyperlink ref="D3" location="LIVRE!A1" display="le livre comptable" xr:uid="{9B1269F7-6203-4EA9-A17B-A5920CF17A5F}"/>
    <hyperlink ref="D2" location="'aide ventilation'!A1" display="une aide pour les ventilations" xr:uid="{906B37C7-FE27-457E-8827-FD455F5EC8C7}"/>
  </hyperlinks>
  <printOptions horizontalCentered="1" verticalCentered="1"/>
  <pageMargins left="1.05" right="0.77986111111111112" top="0.34027777777777779" bottom="0.50972222222222219" header="0.51180555555555551" footer="0.51180555555555551"/>
  <pageSetup paperSize="9" scale="80" firstPageNumber="0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5C851-34DB-4DB9-81F9-59614ED51004}">
  <dimension ref="A1:F200"/>
  <sheetViews>
    <sheetView workbookViewId="0">
      <selection activeCell="C6" sqref="C6"/>
    </sheetView>
  </sheetViews>
  <sheetFormatPr baseColWidth="10" defaultRowHeight="12.6" x14ac:dyDescent="0.25"/>
  <cols>
    <col min="1" max="1" width="23.6640625" customWidth="1"/>
    <col min="2" max="2" width="35" customWidth="1"/>
    <col min="3" max="3" width="25.88671875" customWidth="1"/>
    <col min="6" max="6" width="11.44140625" hidden="1" customWidth="1"/>
  </cols>
  <sheetData>
    <row r="1" spans="1:6" ht="15" x14ac:dyDescent="0.25">
      <c r="A1" s="451" t="str">
        <f>"OCCE 50 Coopérative scolaire n° "&amp;Coordonnées!B6</f>
        <v xml:space="preserve">OCCE 50 Coopérative scolaire n° </v>
      </c>
      <c r="B1" s="451"/>
      <c r="C1" s="451"/>
      <c r="F1" t="s">
        <v>159</v>
      </c>
    </row>
    <row r="2" spans="1:6" ht="15" x14ac:dyDescent="0.25">
      <c r="A2" s="451">
        <f>Coordonnées!B2</f>
        <v>0</v>
      </c>
      <c r="B2" s="451"/>
      <c r="C2" s="451"/>
      <c r="F2" t="s">
        <v>162</v>
      </c>
    </row>
    <row r="3" spans="1:6" ht="15" x14ac:dyDescent="0.25">
      <c r="A3" s="451">
        <f>Coordonnées!B3</f>
        <v>0</v>
      </c>
      <c r="B3" s="451"/>
      <c r="C3" s="451"/>
      <c r="F3" t="s">
        <v>158</v>
      </c>
    </row>
    <row r="4" spans="1:6" ht="15" x14ac:dyDescent="0.25">
      <c r="A4" s="451">
        <f>Coordonnées!B4</f>
        <v>0</v>
      </c>
      <c r="B4" s="451"/>
      <c r="C4" s="451"/>
      <c r="F4" t="s">
        <v>161</v>
      </c>
    </row>
    <row r="5" spans="1:6" ht="15" x14ac:dyDescent="0.25">
      <c r="A5" s="102"/>
      <c r="B5" s="102"/>
      <c r="C5" s="102"/>
      <c r="F5" t="s">
        <v>156</v>
      </c>
    </row>
    <row r="6" spans="1:6" ht="15" x14ac:dyDescent="0.25">
      <c r="A6" s="102"/>
      <c r="B6" s="102"/>
      <c r="C6" s="102"/>
      <c r="F6" t="s">
        <v>155</v>
      </c>
    </row>
    <row r="7" spans="1:6" ht="15" x14ac:dyDescent="0.25">
      <c r="A7" s="451" t="str">
        <f>"numéro de compte "&amp;Coordonnées!B7</f>
        <v xml:space="preserve">numéro de compte </v>
      </c>
      <c r="B7" s="451"/>
      <c r="C7" s="451"/>
      <c r="F7" t="s">
        <v>220</v>
      </c>
    </row>
    <row r="8" spans="1:6" ht="15.6" thickBot="1" x14ac:dyDescent="0.3">
      <c r="B8" s="102"/>
      <c r="C8" s="102"/>
      <c r="F8" t="s">
        <v>157</v>
      </c>
    </row>
    <row r="9" spans="1:6" ht="34.799999999999997" x14ac:dyDescent="0.25">
      <c r="A9" s="266" t="s">
        <v>222</v>
      </c>
      <c r="B9" s="267" t="s">
        <v>221</v>
      </c>
      <c r="C9" s="268" t="s">
        <v>163</v>
      </c>
      <c r="F9" t="s">
        <v>160</v>
      </c>
    </row>
    <row r="10" spans="1:6" ht="21.75" customHeight="1" thickBot="1" x14ac:dyDescent="0.3">
      <c r="A10" s="269">
        <f ca="1">TODAY()</f>
        <v>46260</v>
      </c>
      <c r="B10" s="270">
        <f>SUM(C15:C200)</f>
        <v>0</v>
      </c>
      <c r="C10" s="271">
        <f>COUNTA(C15:C200)</f>
        <v>0</v>
      </c>
    </row>
    <row r="12" spans="1:6" ht="15" x14ac:dyDescent="0.25">
      <c r="B12" s="102"/>
      <c r="C12" s="102"/>
    </row>
    <row r="13" spans="1:6" ht="18" thickBot="1" x14ac:dyDescent="0.35">
      <c r="A13" s="452" t="s">
        <v>223</v>
      </c>
      <c r="B13" s="452"/>
      <c r="C13" s="452"/>
    </row>
    <row r="14" spans="1:6" ht="15" x14ac:dyDescent="0.25">
      <c r="A14" s="172" t="s">
        <v>152</v>
      </c>
      <c r="B14" s="173" t="s">
        <v>153</v>
      </c>
      <c r="C14" s="186" t="s">
        <v>154</v>
      </c>
    </row>
    <row r="15" spans="1:6" ht="15" x14ac:dyDescent="0.25">
      <c r="A15" s="187"/>
      <c r="B15" s="188"/>
      <c r="C15" s="189"/>
    </row>
    <row r="16" spans="1:6" ht="15" x14ac:dyDescent="0.25">
      <c r="A16" s="190"/>
      <c r="B16" s="190"/>
      <c r="C16" s="191"/>
    </row>
    <row r="17" spans="1:3" ht="15" x14ac:dyDescent="0.25">
      <c r="A17" s="190"/>
      <c r="B17" s="190"/>
      <c r="C17" s="191"/>
    </row>
    <row r="18" spans="1:3" ht="15" x14ac:dyDescent="0.25">
      <c r="A18" s="190"/>
      <c r="B18" s="190"/>
      <c r="C18" s="191"/>
    </row>
    <row r="19" spans="1:3" ht="15" x14ac:dyDescent="0.25">
      <c r="A19" s="190"/>
      <c r="B19" s="190"/>
      <c r="C19" s="191"/>
    </row>
    <row r="20" spans="1:3" ht="15" x14ac:dyDescent="0.25">
      <c r="A20" s="190"/>
      <c r="B20" s="190"/>
      <c r="C20" s="191"/>
    </row>
    <row r="21" spans="1:3" ht="15" x14ac:dyDescent="0.25">
      <c r="A21" s="190"/>
      <c r="B21" s="190"/>
      <c r="C21" s="191"/>
    </row>
    <row r="22" spans="1:3" ht="15" x14ac:dyDescent="0.25">
      <c r="A22" s="190"/>
      <c r="B22" s="190"/>
      <c r="C22" s="191"/>
    </row>
    <row r="23" spans="1:3" ht="15" x14ac:dyDescent="0.25">
      <c r="A23" s="190"/>
      <c r="B23" s="190"/>
      <c r="C23" s="191"/>
    </row>
    <row r="24" spans="1:3" ht="15" x14ac:dyDescent="0.25">
      <c r="A24" s="190"/>
      <c r="B24" s="190"/>
      <c r="C24" s="191"/>
    </row>
    <row r="25" spans="1:3" ht="15" x14ac:dyDescent="0.25">
      <c r="A25" s="190"/>
      <c r="B25" s="190"/>
      <c r="C25" s="191"/>
    </row>
    <row r="26" spans="1:3" ht="15" x14ac:dyDescent="0.25">
      <c r="A26" s="190"/>
      <c r="B26" s="190"/>
      <c r="C26" s="191"/>
    </row>
    <row r="27" spans="1:3" ht="15" x14ac:dyDescent="0.25">
      <c r="A27" s="190"/>
      <c r="B27" s="190"/>
      <c r="C27" s="191"/>
    </row>
    <row r="28" spans="1:3" ht="15" x14ac:dyDescent="0.25">
      <c r="A28" s="190"/>
      <c r="B28" s="190"/>
      <c r="C28" s="191"/>
    </row>
    <row r="29" spans="1:3" ht="15" x14ac:dyDescent="0.25">
      <c r="A29" s="190"/>
      <c r="B29" s="190"/>
      <c r="C29" s="191"/>
    </row>
    <row r="30" spans="1:3" ht="15" x14ac:dyDescent="0.25">
      <c r="A30" s="190"/>
      <c r="B30" s="190"/>
      <c r="C30" s="191"/>
    </row>
    <row r="31" spans="1:3" ht="15" x14ac:dyDescent="0.25">
      <c r="A31" s="190"/>
      <c r="B31" s="190"/>
      <c r="C31" s="191"/>
    </row>
    <row r="32" spans="1:3" ht="15" x14ac:dyDescent="0.25">
      <c r="A32" s="190"/>
      <c r="B32" s="190"/>
      <c r="C32" s="191"/>
    </row>
    <row r="33" spans="1:3" ht="15" x14ac:dyDescent="0.25">
      <c r="A33" s="190"/>
      <c r="B33" s="190"/>
      <c r="C33" s="191"/>
    </row>
    <row r="34" spans="1:3" ht="15" x14ac:dyDescent="0.25">
      <c r="A34" s="190"/>
      <c r="B34" s="190"/>
      <c r="C34" s="191"/>
    </row>
    <row r="35" spans="1:3" ht="15" x14ac:dyDescent="0.25">
      <c r="A35" s="190"/>
      <c r="B35" s="190"/>
      <c r="C35" s="191"/>
    </row>
    <row r="36" spans="1:3" ht="15" x14ac:dyDescent="0.25">
      <c r="A36" s="190"/>
      <c r="B36" s="190"/>
      <c r="C36" s="191"/>
    </row>
    <row r="37" spans="1:3" ht="15" x14ac:dyDescent="0.25">
      <c r="A37" s="190"/>
      <c r="B37" s="190"/>
      <c r="C37" s="191"/>
    </row>
    <row r="38" spans="1:3" ht="15" x14ac:dyDescent="0.25">
      <c r="A38" s="190"/>
      <c r="B38" s="190"/>
      <c r="C38" s="191"/>
    </row>
    <row r="39" spans="1:3" ht="15" x14ac:dyDescent="0.25">
      <c r="A39" s="190"/>
      <c r="B39" s="190"/>
      <c r="C39" s="191"/>
    </row>
    <row r="40" spans="1:3" ht="15" x14ac:dyDescent="0.25">
      <c r="A40" s="190"/>
      <c r="B40" s="190"/>
      <c r="C40" s="191"/>
    </row>
    <row r="41" spans="1:3" ht="15" x14ac:dyDescent="0.25">
      <c r="A41" s="190"/>
      <c r="B41" s="190"/>
      <c r="C41" s="191"/>
    </row>
    <row r="42" spans="1:3" ht="15" x14ac:dyDescent="0.25">
      <c r="A42" s="190"/>
      <c r="B42" s="190"/>
      <c r="C42" s="191"/>
    </row>
    <row r="43" spans="1:3" ht="15" x14ac:dyDescent="0.25">
      <c r="A43" s="190"/>
      <c r="B43" s="190"/>
      <c r="C43" s="191"/>
    </row>
    <row r="44" spans="1:3" ht="15" x14ac:dyDescent="0.25">
      <c r="A44" s="190"/>
      <c r="B44" s="190"/>
      <c r="C44" s="191"/>
    </row>
    <row r="45" spans="1:3" ht="15" x14ac:dyDescent="0.25">
      <c r="A45" s="190"/>
      <c r="B45" s="190"/>
      <c r="C45" s="191"/>
    </row>
    <row r="46" spans="1:3" ht="15" x14ac:dyDescent="0.25">
      <c r="A46" s="190"/>
      <c r="B46" s="190"/>
      <c r="C46" s="191"/>
    </row>
    <row r="47" spans="1:3" ht="15" x14ac:dyDescent="0.25">
      <c r="A47" s="190"/>
      <c r="B47" s="190"/>
      <c r="C47" s="191"/>
    </row>
    <row r="48" spans="1:3" ht="15" x14ac:dyDescent="0.25">
      <c r="A48" s="190"/>
      <c r="B48" s="190"/>
      <c r="C48" s="191"/>
    </row>
    <row r="49" spans="1:3" ht="15" x14ac:dyDescent="0.25">
      <c r="A49" s="190"/>
      <c r="B49" s="190"/>
      <c r="C49" s="191"/>
    </row>
    <row r="50" spans="1:3" ht="15" x14ac:dyDescent="0.25">
      <c r="A50" s="190"/>
      <c r="B50" s="190"/>
      <c r="C50" s="191"/>
    </row>
    <row r="51" spans="1:3" ht="15" x14ac:dyDescent="0.25">
      <c r="A51" s="190"/>
      <c r="B51" s="190"/>
      <c r="C51" s="191"/>
    </row>
    <row r="52" spans="1:3" ht="15" x14ac:dyDescent="0.25">
      <c r="A52" s="190"/>
      <c r="B52" s="190"/>
      <c r="C52" s="191"/>
    </row>
    <row r="53" spans="1:3" ht="15" x14ac:dyDescent="0.25">
      <c r="A53" s="190"/>
      <c r="B53" s="190"/>
      <c r="C53" s="191"/>
    </row>
    <row r="54" spans="1:3" ht="15" x14ac:dyDescent="0.25">
      <c r="A54" s="190"/>
      <c r="B54" s="190"/>
      <c r="C54" s="191"/>
    </row>
    <row r="55" spans="1:3" ht="15" x14ac:dyDescent="0.25">
      <c r="A55" s="190"/>
      <c r="B55" s="190"/>
      <c r="C55" s="191"/>
    </row>
    <row r="56" spans="1:3" ht="15" x14ac:dyDescent="0.25">
      <c r="A56" s="190"/>
      <c r="B56" s="190"/>
      <c r="C56" s="191"/>
    </row>
    <row r="57" spans="1:3" ht="15" x14ac:dyDescent="0.25">
      <c r="A57" s="190"/>
      <c r="B57" s="190"/>
      <c r="C57" s="191"/>
    </row>
    <row r="58" spans="1:3" ht="15" x14ac:dyDescent="0.25">
      <c r="A58" s="190"/>
      <c r="B58" s="190"/>
      <c r="C58" s="191"/>
    </row>
    <row r="59" spans="1:3" ht="15" x14ac:dyDescent="0.25">
      <c r="A59" s="190"/>
      <c r="B59" s="190"/>
      <c r="C59" s="191"/>
    </row>
    <row r="60" spans="1:3" ht="15" x14ac:dyDescent="0.25">
      <c r="A60" s="190"/>
      <c r="B60" s="190"/>
      <c r="C60" s="191"/>
    </row>
    <row r="61" spans="1:3" ht="15" x14ac:dyDescent="0.25">
      <c r="A61" s="190"/>
      <c r="B61" s="190"/>
      <c r="C61" s="191"/>
    </row>
    <row r="62" spans="1:3" ht="15" x14ac:dyDescent="0.25">
      <c r="A62" s="190"/>
      <c r="B62" s="190"/>
      <c r="C62" s="191"/>
    </row>
    <row r="63" spans="1:3" ht="15" x14ac:dyDescent="0.25">
      <c r="A63" s="190"/>
      <c r="B63" s="190"/>
      <c r="C63" s="191"/>
    </row>
    <row r="64" spans="1:3" ht="15" x14ac:dyDescent="0.25">
      <c r="A64" s="190"/>
      <c r="B64" s="190"/>
      <c r="C64" s="191"/>
    </row>
    <row r="65" spans="1:3" ht="15" x14ac:dyDescent="0.25">
      <c r="A65" s="190"/>
      <c r="B65" s="190"/>
      <c r="C65" s="191"/>
    </row>
    <row r="66" spans="1:3" ht="15" x14ac:dyDescent="0.25">
      <c r="A66" s="190"/>
      <c r="B66" s="190"/>
      <c r="C66" s="191"/>
    </row>
    <row r="67" spans="1:3" ht="15" x14ac:dyDescent="0.25">
      <c r="A67" s="190"/>
      <c r="B67" s="190"/>
      <c r="C67" s="191"/>
    </row>
    <row r="68" spans="1:3" ht="15" x14ac:dyDescent="0.25">
      <c r="A68" s="190"/>
      <c r="B68" s="190"/>
      <c r="C68" s="191"/>
    </row>
    <row r="69" spans="1:3" ht="15" x14ac:dyDescent="0.25">
      <c r="A69" s="190"/>
      <c r="B69" s="190"/>
      <c r="C69" s="191"/>
    </row>
    <row r="70" spans="1:3" ht="15" x14ac:dyDescent="0.25">
      <c r="A70" s="190"/>
      <c r="B70" s="190"/>
      <c r="C70" s="191"/>
    </row>
    <row r="71" spans="1:3" ht="15" x14ac:dyDescent="0.25">
      <c r="A71" s="190"/>
      <c r="B71" s="190"/>
      <c r="C71" s="191"/>
    </row>
    <row r="72" spans="1:3" ht="15" x14ac:dyDescent="0.25">
      <c r="A72" s="190"/>
      <c r="B72" s="190"/>
      <c r="C72" s="191"/>
    </row>
    <row r="73" spans="1:3" ht="15" x14ac:dyDescent="0.25">
      <c r="A73" s="190"/>
      <c r="B73" s="190"/>
      <c r="C73" s="191"/>
    </row>
    <row r="74" spans="1:3" ht="15" x14ac:dyDescent="0.25">
      <c r="A74" s="190"/>
      <c r="B74" s="190"/>
      <c r="C74" s="191"/>
    </row>
    <row r="75" spans="1:3" ht="15" x14ac:dyDescent="0.25">
      <c r="A75" s="190"/>
      <c r="B75" s="190"/>
      <c r="C75" s="191"/>
    </row>
    <row r="76" spans="1:3" ht="15" x14ac:dyDescent="0.25">
      <c r="A76" s="190"/>
      <c r="B76" s="190"/>
      <c r="C76" s="191"/>
    </row>
    <row r="77" spans="1:3" ht="15" x14ac:dyDescent="0.25">
      <c r="A77" s="190"/>
      <c r="B77" s="190"/>
      <c r="C77" s="191"/>
    </row>
    <row r="78" spans="1:3" ht="15" x14ac:dyDescent="0.25">
      <c r="A78" s="190"/>
      <c r="B78" s="190"/>
      <c r="C78" s="191"/>
    </row>
    <row r="79" spans="1:3" ht="15" x14ac:dyDescent="0.25">
      <c r="A79" s="190"/>
      <c r="B79" s="190"/>
      <c r="C79" s="191"/>
    </row>
    <row r="80" spans="1:3" ht="15" x14ac:dyDescent="0.25">
      <c r="A80" s="190"/>
      <c r="B80" s="190"/>
      <c r="C80" s="191"/>
    </row>
    <row r="81" spans="1:3" ht="15" x14ac:dyDescent="0.25">
      <c r="A81" s="190"/>
      <c r="B81" s="190"/>
      <c r="C81" s="191"/>
    </row>
    <row r="82" spans="1:3" ht="15" x14ac:dyDescent="0.25">
      <c r="A82" s="190"/>
      <c r="B82" s="190"/>
      <c r="C82" s="191"/>
    </row>
    <row r="83" spans="1:3" ht="15" x14ac:dyDescent="0.25">
      <c r="A83" s="190"/>
      <c r="B83" s="190"/>
      <c r="C83" s="191"/>
    </row>
    <row r="84" spans="1:3" ht="15" x14ac:dyDescent="0.25">
      <c r="A84" s="190"/>
      <c r="B84" s="190"/>
      <c r="C84" s="191"/>
    </row>
    <row r="85" spans="1:3" ht="15" x14ac:dyDescent="0.25">
      <c r="A85" s="190"/>
      <c r="B85" s="190"/>
      <c r="C85" s="191"/>
    </row>
    <row r="86" spans="1:3" ht="15" x14ac:dyDescent="0.25">
      <c r="A86" s="190"/>
      <c r="B86" s="190"/>
      <c r="C86" s="191"/>
    </row>
    <row r="87" spans="1:3" ht="15" x14ac:dyDescent="0.25">
      <c r="A87" s="190"/>
      <c r="B87" s="190"/>
      <c r="C87" s="191"/>
    </row>
    <row r="88" spans="1:3" ht="15" x14ac:dyDescent="0.25">
      <c r="A88" s="190"/>
      <c r="B88" s="190"/>
      <c r="C88" s="191"/>
    </row>
    <row r="89" spans="1:3" ht="15" x14ac:dyDescent="0.25">
      <c r="A89" s="190"/>
      <c r="B89" s="190"/>
      <c r="C89" s="191"/>
    </row>
    <row r="90" spans="1:3" ht="15" x14ac:dyDescent="0.25">
      <c r="A90" s="190"/>
      <c r="B90" s="190"/>
      <c r="C90" s="191"/>
    </row>
    <row r="91" spans="1:3" ht="15" x14ac:dyDescent="0.25">
      <c r="A91" s="190"/>
      <c r="B91" s="190"/>
      <c r="C91" s="191"/>
    </row>
    <row r="92" spans="1:3" ht="15" x14ac:dyDescent="0.25">
      <c r="A92" s="190"/>
      <c r="B92" s="190"/>
      <c r="C92" s="191"/>
    </row>
    <row r="93" spans="1:3" ht="15" x14ac:dyDescent="0.25">
      <c r="A93" s="190"/>
      <c r="B93" s="190"/>
      <c r="C93" s="191"/>
    </row>
    <row r="94" spans="1:3" ht="15" x14ac:dyDescent="0.25">
      <c r="A94" s="190"/>
      <c r="B94" s="190"/>
      <c r="C94" s="191"/>
    </row>
    <row r="95" spans="1:3" ht="15" x14ac:dyDescent="0.25">
      <c r="A95" s="190"/>
      <c r="B95" s="190"/>
      <c r="C95" s="191"/>
    </row>
    <row r="96" spans="1:3" ht="15" x14ac:dyDescent="0.25">
      <c r="A96" s="190"/>
      <c r="B96" s="190"/>
      <c r="C96" s="191"/>
    </row>
    <row r="97" spans="1:3" ht="15" x14ac:dyDescent="0.25">
      <c r="A97" s="190"/>
      <c r="B97" s="190"/>
      <c r="C97" s="191"/>
    </row>
    <row r="98" spans="1:3" ht="15" x14ac:dyDescent="0.25">
      <c r="A98" s="190"/>
      <c r="B98" s="190"/>
      <c r="C98" s="191"/>
    </row>
    <row r="99" spans="1:3" ht="15" x14ac:dyDescent="0.25">
      <c r="A99" s="190"/>
      <c r="B99" s="190"/>
      <c r="C99" s="191"/>
    </row>
    <row r="100" spans="1:3" ht="15" x14ac:dyDescent="0.25">
      <c r="A100" s="190"/>
      <c r="B100" s="190"/>
      <c r="C100" s="191"/>
    </row>
    <row r="101" spans="1:3" ht="15" x14ac:dyDescent="0.25">
      <c r="A101" s="190"/>
      <c r="B101" s="190"/>
      <c r="C101" s="191"/>
    </row>
    <row r="102" spans="1:3" ht="15" x14ac:dyDescent="0.25">
      <c r="A102" s="190"/>
      <c r="B102" s="190"/>
      <c r="C102" s="191"/>
    </row>
    <row r="103" spans="1:3" ht="15" x14ac:dyDescent="0.25">
      <c r="A103" s="190"/>
      <c r="B103" s="190"/>
      <c r="C103" s="191"/>
    </row>
    <row r="104" spans="1:3" ht="15" x14ac:dyDescent="0.25">
      <c r="A104" s="190"/>
      <c r="B104" s="190"/>
      <c r="C104" s="191"/>
    </row>
    <row r="105" spans="1:3" ht="15" x14ac:dyDescent="0.25">
      <c r="A105" s="190"/>
      <c r="B105" s="190"/>
      <c r="C105" s="191"/>
    </row>
    <row r="106" spans="1:3" ht="15" x14ac:dyDescent="0.25">
      <c r="A106" s="190"/>
      <c r="B106" s="190"/>
      <c r="C106" s="191"/>
    </row>
    <row r="107" spans="1:3" ht="15" x14ac:dyDescent="0.25">
      <c r="A107" s="190"/>
      <c r="B107" s="190"/>
      <c r="C107" s="191"/>
    </row>
    <row r="108" spans="1:3" ht="15" x14ac:dyDescent="0.25">
      <c r="A108" s="190"/>
      <c r="B108" s="190"/>
      <c r="C108" s="191"/>
    </row>
    <row r="109" spans="1:3" ht="15" x14ac:dyDescent="0.25">
      <c r="A109" s="190"/>
      <c r="B109" s="190"/>
      <c r="C109" s="191"/>
    </row>
    <row r="110" spans="1:3" ht="15" x14ac:dyDescent="0.25">
      <c r="A110" s="190"/>
      <c r="B110" s="190"/>
      <c r="C110" s="191"/>
    </row>
    <row r="111" spans="1:3" ht="15" x14ac:dyDescent="0.25">
      <c r="A111" s="190"/>
      <c r="B111" s="190"/>
      <c r="C111" s="191"/>
    </row>
    <row r="112" spans="1:3" ht="15" x14ac:dyDescent="0.25">
      <c r="A112" s="190"/>
      <c r="B112" s="190"/>
      <c r="C112" s="191"/>
    </row>
    <row r="113" spans="1:3" ht="15" x14ac:dyDescent="0.25">
      <c r="A113" s="190"/>
      <c r="B113" s="190"/>
      <c r="C113" s="191"/>
    </row>
    <row r="114" spans="1:3" ht="15" x14ac:dyDescent="0.25">
      <c r="A114" s="190"/>
      <c r="B114" s="190"/>
      <c r="C114" s="191"/>
    </row>
    <row r="115" spans="1:3" ht="15" x14ac:dyDescent="0.25">
      <c r="A115" s="190"/>
      <c r="B115" s="190"/>
      <c r="C115" s="191"/>
    </row>
    <row r="116" spans="1:3" ht="15" x14ac:dyDescent="0.25">
      <c r="A116" s="190"/>
      <c r="B116" s="190"/>
      <c r="C116" s="191"/>
    </row>
    <row r="117" spans="1:3" ht="15" x14ac:dyDescent="0.25">
      <c r="A117" s="190"/>
      <c r="B117" s="190"/>
      <c r="C117" s="191"/>
    </row>
    <row r="118" spans="1:3" ht="15" x14ac:dyDescent="0.25">
      <c r="A118" s="190"/>
      <c r="B118" s="190"/>
      <c r="C118" s="191"/>
    </row>
    <row r="119" spans="1:3" ht="15" x14ac:dyDescent="0.25">
      <c r="A119" s="190"/>
      <c r="B119" s="190"/>
      <c r="C119" s="191"/>
    </row>
    <row r="120" spans="1:3" ht="15" x14ac:dyDescent="0.25">
      <c r="A120" s="190"/>
      <c r="B120" s="190"/>
      <c r="C120" s="191"/>
    </row>
    <row r="121" spans="1:3" ht="15" x14ac:dyDescent="0.25">
      <c r="A121" s="190"/>
      <c r="B121" s="190"/>
      <c r="C121" s="191"/>
    </row>
    <row r="122" spans="1:3" ht="15" x14ac:dyDescent="0.25">
      <c r="A122" s="190"/>
      <c r="B122" s="190"/>
      <c r="C122" s="191"/>
    </row>
    <row r="123" spans="1:3" ht="15" x14ac:dyDescent="0.25">
      <c r="A123" s="190"/>
      <c r="B123" s="190"/>
      <c r="C123" s="191"/>
    </row>
    <row r="124" spans="1:3" ht="15" x14ac:dyDescent="0.25">
      <c r="A124" s="190"/>
      <c r="B124" s="190"/>
      <c r="C124" s="191"/>
    </row>
    <row r="125" spans="1:3" ht="15" x14ac:dyDescent="0.25">
      <c r="A125" s="190"/>
      <c r="B125" s="190"/>
      <c r="C125" s="191"/>
    </row>
    <row r="126" spans="1:3" ht="15" x14ac:dyDescent="0.25">
      <c r="A126" s="190"/>
      <c r="B126" s="190"/>
      <c r="C126" s="191"/>
    </row>
    <row r="127" spans="1:3" ht="15" x14ac:dyDescent="0.25">
      <c r="A127" s="190"/>
      <c r="B127" s="190"/>
      <c r="C127" s="191"/>
    </row>
    <row r="128" spans="1:3" ht="15" x14ac:dyDescent="0.25">
      <c r="A128" s="190"/>
      <c r="B128" s="190"/>
      <c r="C128" s="191"/>
    </row>
    <row r="129" spans="1:3" ht="15" x14ac:dyDescent="0.25">
      <c r="A129" s="190"/>
      <c r="B129" s="190"/>
      <c r="C129" s="191"/>
    </row>
    <row r="130" spans="1:3" ht="15" x14ac:dyDescent="0.25">
      <c r="A130" s="190"/>
      <c r="B130" s="190"/>
      <c r="C130" s="191"/>
    </row>
    <row r="131" spans="1:3" ht="15" x14ac:dyDescent="0.25">
      <c r="A131" s="190"/>
      <c r="B131" s="190"/>
      <c r="C131" s="191"/>
    </row>
    <row r="132" spans="1:3" ht="15" x14ac:dyDescent="0.25">
      <c r="A132" s="190"/>
      <c r="B132" s="190"/>
      <c r="C132" s="191"/>
    </row>
    <row r="133" spans="1:3" ht="15" x14ac:dyDescent="0.25">
      <c r="A133" s="190"/>
      <c r="B133" s="190"/>
      <c r="C133" s="191"/>
    </row>
    <row r="134" spans="1:3" ht="15" x14ac:dyDescent="0.25">
      <c r="A134" s="190"/>
      <c r="B134" s="190"/>
      <c r="C134" s="191"/>
    </row>
    <row r="135" spans="1:3" ht="15" x14ac:dyDescent="0.25">
      <c r="A135" s="190"/>
      <c r="B135" s="190"/>
      <c r="C135" s="191"/>
    </row>
    <row r="136" spans="1:3" ht="15" x14ac:dyDescent="0.25">
      <c r="A136" s="190"/>
      <c r="B136" s="190"/>
      <c r="C136" s="191"/>
    </row>
    <row r="137" spans="1:3" ht="15" x14ac:dyDescent="0.25">
      <c r="A137" s="190"/>
      <c r="B137" s="190"/>
      <c r="C137" s="191"/>
    </row>
    <row r="138" spans="1:3" ht="15" x14ac:dyDescent="0.25">
      <c r="A138" s="190"/>
      <c r="B138" s="190"/>
      <c r="C138" s="191"/>
    </row>
    <row r="139" spans="1:3" ht="15" x14ac:dyDescent="0.25">
      <c r="A139" s="190"/>
      <c r="B139" s="190"/>
      <c r="C139" s="191"/>
    </row>
    <row r="140" spans="1:3" ht="15" x14ac:dyDescent="0.25">
      <c r="A140" s="190"/>
      <c r="B140" s="190"/>
      <c r="C140" s="191"/>
    </row>
    <row r="141" spans="1:3" ht="15" x14ac:dyDescent="0.25">
      <c r="A141" s="190"/>
      <c r="B141" s="190"/>
      <c r="C141" s="191"/>
    </row>
    <row r="142" spans="1:3" ht="15" x14ac:dyDescent="0.25">
      <c r="A142" s="190"/>
      <c r="B142" s="190"/>
      <c r="C142" s="191"/>
    </row>
    <row r="143" spans="1:3" ht="15" x14ac:dyDescent="0.25">
      <c r="A143" s="190"/>
      <c r="B143" s="190"/>
      <c r="C143" s="191"/>
    </row>
    <row r="144" spans="1:3" ht="15" x14ac:dyDescent="0.25">
      <c r="A144" s="190"/>
      <c r="B144" s="190"/>
      <c r="C144" s="191"/>
    </row>
    <row r="145" spans="1:3" ht="15" x14ac:dyDescent="0.25">
      <c r="A145" s="190"/>
      <c r="B145" s="190"/>
      <c r="C145" s="191"/>
    </row>
    <row r="146" spans="1:3" ht="15" x14ac:dyDescent="0.25">
      <c r="A146" s="190"/>
      <c r="B146" s="190"/>
      <c r="C146" s="191"/>
    </row>
    <row r="147" spans="1:3" ht="15" x14ac:dyDescent="0.25">
      <c r="A147" s="190"/>
      <c r="B147" s="190"/>
      <c r="C147" s="191"/>
    </row>
    <row r="148" spans="1:3" ht="15" x14ac:dyDescent="0.25">
      <c r="A148" s="190"/>
      <c r="B148" s="190"/>
      <c r="C148" s="191"/>
    </row>
    <row r="149" spans="1:3" ht="15" x14ac:dyDescent="0.25">
      <c r="A149" s="190"/>
      <c r="B149" s="190"/>
      <c r="C149" s="191"/>
    </row>
    <row r="150" spans="1:3" ht="15" x14ac:dyDescent="0.25">
      <c r="A150" s="190"/>
      <c r="B150" s="190"/>
      <c r="C150" s="191"/>
    </row>
    <row r="151" spans="1:3" ht="15" x14ac:dyDescent="0.25">
      <c r="A151" s="190"/>
      <c r="B151" s="190"/>
      <c r="C151" s="191"/>
    </row>
    <row r="152" spans="1:3" ht="15" x14ac:dyDescent="0.25">
      <c r="A152" s="190"/>
      <c r="B152" s="190"/>
      <c r="C152" s="191"/>
    </row>
    <row r="153" spans="1:3" ht="15" x14ac:dyDescent="0.25">
      <c r="A153" s="190"/>
      <c r="B153" s="190"/>
      <c r="C153" s="191"/>
    </row>
    <row r="154" spans="1:3" ht="15" x14ac:dyDescent="0.25">
      <c r="A154" s="190"/>
      <c r="B154" s="190"/>
      <c r="C154" s="191"/>
    </row>
    <row r="155" spans="1:3" ht="15" x14ac:dyDescent="0.25">
      <c r="A155" s="190"/>
      <c r="B155" s="190"/>
      <c r="C155" s="191"/>
    </row>
    <row r="156" spans="1:3" ht="15" x14ac:dyDescent="0.25">
      <c r="A156" s="190"/>
      <c r="B156" s="190"/>
      <c r="C156" s="191"/>
    </row>
    <row r="157" spans="1:3" ht="15" x14ac:dyDescent="0.25">
      <c r="A157" s="190"/>
      <c r="B157" s="190"/>
      <c r="C157" s="191"/>
    </row>
    <row r="158" spans="1:3" ht="15" x14ac:dyDescent="0.25">
      <c r="A158" s="190"/>
      <c r="B158" s="190"/>
      <c r="C158" s="191"/>
    </row>
    <row r="159" spans="1:3" ht="15" x14ac:dyDescent="0.25">
      <c r="A159" s="190"/>
      <c r="B159" s="190"/>
      <c r="C159" s="191"/>
    </row>
    <row r="160" spans="1:3" ht="15" x14ac:dyDescent="0.25">
      <c r="A160" s="190"/>
      <c r="B160" s="190"/>
      <c r="C160" s="191"/>
    </row>
    <row r="161" spans="1:3" ht="15" x14ac:dyDescent="0.25">
      <c r="A161" s="190"/>
      <c r="B161" s="190"/>
      <c r="C161" s="191"/>
    </row>
    <row r="162" spans="1:3" ht="15" x14ac:dyDescent="0.25">
      <c r="A162" s="190"/>
      <c r="B162" s="190"/>
      <c r="C162" s="191"/>
    </row>
    <row r="163" spans="1:3" ht="15" x14ac:dyDescent="0.25">
      <c r="A163" s="190"/>
      <c r="B163" s="190"/>
      <c r="C163" s="191"/>
    </row>
    <row r="164" spans="1:3" ht="15" x14ac:dyDescent="0.25">
      <c r="A164" s="190"/>
      <c r="B164" s="190"/>
      <c r="C164" s="191"/>
    </row>
    <row r="165" spans="1:3" ht="15" x14ac:dyDescent="0.25">
      <c r="A165" s="190"/>
      <c r="B165" s="190"/>
      <c r="C165" s="191"/>
    </row>
    <row r="166" spans="1:3" ht="15" x14ac:dyDescent="0.25">
      <c r="A166" s="190"/>
      <c r="B166" s="190"/>
      <c r="C166" s="191"/>
    </row>
    <row r="167" spans="1:3" ht="15" x14ac:dyDescent="0.25">
      <c r="A167" s="190"/>
      <c r="B167" s="190"/>
      <c r="C167" s="191"/>
    </row>
    <row r="168" spans="1:3" ht="15" x14ac:dyDescent="0.25">
      <c r="A168" s="190"/>
      <c r="B168" s="190"/>
      <c r="C168" s="191"/>
    </row>
    <row r="169" spans="1:3" ht="15" x14ac:dyDescent="0.25">
      <c r="A169" s="190"/>
      <c r="B169" s="190"/>
      <c r="C169" s="191"/>
    </row>
    <row r="170" spans="1:3" ht="15" x14ac:dyDescent="0.25">
      <c r="A170" s="190"/>
      <c r="B170" s="190"/>
      <c r="C170" s="191"/>
    </row>
    <row r="171" spans="1:3" ht="15" x14ac:dyDescent="0.25">
      <c r="A171" s="190"/>
      <c r="B171" s="190"/>
      <c r="C171" s="191"/>
    </row>
    <row r="172" spans="1:3" ht="15" x14ac:dyDescent="0.25">
      <c r="A172" s="190"/>
      <c r="B172" s="190"/>
      <c r="C172" s="191"/>
    </row>
    <row r="173" spans="1:3" ht="15" x14ac:dyDescent="0.25">
      <c r="A173" s="190"/>
      <c r="B173" s="190"/>
      <c r="C173" s="191"/>
    </row>
    <row r="174" spans="1:3" ht="15" x14ac:dyDescent="0.25">
      <c r="A174" s="190"/>
      <c r="B174" s="190"/>
      <c r="C174" s="191"/>
    </row>
    <row r="175" spans="1:3" ht="15" x14ac:dyDescent="0.25">
      <c r="A175" s="190"/>
      <c r="B175" s="190"/>
      <c r="C175" s="191"/>
    </row>
    <row r="176" spans="1:3" ht="15" x14ac:dyDescent="0.25">
      <c r="A176" s="190"/>
      <c r="B176" s="190"/>
      <c r="C176" s="191"/>
    </row>
    <row r="177" spans="1:3" ht="15" x14ac:dyDescent="0.25">
      <c r="A177" s="190"/>
      <c r="B177" s="190"/>
      <c r="C177" s="191"/>
    </row>
    <row r="178" spans="1:3" ht="15" x14ac:dyDescent="0.25">
      <c r="A178" s="190"/>
      <c r="B178" s="190"/>
      <c r="C178" s="191"/>
    </row>
    <row r="179" spans="1:3" ht="15" x14ac:dyDescent="0.25">
      <c r="A179" s="190"/>
      <c r="B179" s="190"/>
      <c r="C179" s="191"/>
    </row>
    <row r="180" spans="1:3" ht="15" x14ac:dyDescent="0.25">
      <c r="A180" s="190"/>
      <c r="B180" s="190"/>
      <c r="C180" s="191"/>
    </row>
    <row r="181" spans="1:3" ht="15" x14ac:dyDescent="0.25">
      <c r="A181" s="190"/>
      <c r="B181" s="190"/>
      <c r="C181" s="191"/>
    </row>
    <row r="182" spans="1:3" ht="15" x14ac:dyDescent="0.25">
      <c r="A182" s="190"/>
      <c r="B182" s="190"/>
      <c r="C182" s="191"/>
    </row>
    <row r="183" spans="1:3" ht="15" x14ac:dyDescent="0.25">
      <c r="A183" s="190"/>
      <c r="B183" s="190"/>
      <c r="C183" s="191"/>
    </row>
    <row r="184" spans="1:3" ht="15" x14ac:dyDescent="0.25">
      <c r="A184" s="190"/>
      <c r="B184" s="190"/>
      <c r="C184" s="191"/>
    </row>
    <row r="185" spans="1:3" ht="15" x14ac:dyDescent="0.25">
      <c r="A185" s="190"/>
      <c r="B185" s="190"/>
      <c r="C185" s="191"/>
    </row>
    <row r="186" spans="1:3" ht="15" x14ac:dyDescent="0.25">
      <c r="A186" s="190"/>
      <c r="B186" s="190"/>
      <c r="C186" s="191"/>
    </row>
    <row r="187" spans="1:3" ht="15" x14ac:dyDescent="0.25">
      <c r="A187" s="190"/>
      <c r="B187" s="190"/>
      <c r="C187" s="191"/>
    </row>
    <row r="188" spans="1:3" ht="15" x14ac:dyDescent="0.25">
      <c r="A188" s="190"/>
      <c r="B188" s="190"/>
      <c r="C188" s="191"/>
    </row>
    <row r="189" spans="1:3" ht="15" x14ac:dyDescent="0.25">
      <c r="A189" s="190"/>
      <c r="B189" s="190"/>
      <c r="C189" s="191"/>
    </row>
    <row r="190" spans="1:3" ht="15" x14ac:dyDescent="0.25">
      <c r="A190" s="190"/>
      <c r="B190" s="190"/>
      <c r="C190" s="191"/>
    </row>
    <row r="191" spans="1:3" ht="15" x14ac:dyDescent="0.25">
      <c r="A191" s="190"/>
      <c r="B191" s="190"/>
      <c r="C191" s="191"/>
    </row>
    <row r="192" spans="1:3" ht="15" x14ac:dyDescent="0.25">
      <c r="A192" s="190"/>
      <c r="B192" s="190"/>
      <c r="C192" s="191"/>
    </row>
    <row r="193" spans="1:3" ht="15" x14ac:dyDescent="0.25">
      <c r="A193" s="190"/>
      <c r="B193" s="190"/>
      <c r="C193" s="191"/>
    </row>
    <row r="194" spans="1:3" ht="15" x14ac:dyDescent="0.25">
      <c r="A194" s="190"/>
      <c r="B194" s="190"/>
      <c r="C194" s="191"/>
    </row>
    <row r="195" spans="1:3" ht="15" x14ac:dyDescent="0.25">
      <c r="A195" s="190"/>
      <c r="B195" s="190"/>
      <c r="C195" s="191"/>
    </row>
    <row r="196" spans="1:3" ht="15" x14ac:dyDescent="0.25">
      <c r="A196" s="190"/>
      <c r="B196" s="190"/>
      <c r="C196" s="191"/>
    </row>
    <row r="197" spans="1:3" ht="15" x14ac:dyDescent="0.25">
      <c r="A197" s="190"/>
      <c r="B197" s="190"/>
      <c r="C197" s="191"/>
    </row>
    <row r="198" spans="1:3" ht="15" x14ac:dyDescent="0.25">
      <c r="A198" s="190"/>
      <c r="B198" s="190"/>
      <c r="C198" s="191"/>
    </row>
    <row r="199" spans="1:3" ht="15" x14ac:dyDescent="0.25">
      <c r="A199" s="190"/>
      <c r="B199" s="190"/>
      <c r="C199" s="191"/>
    </row>
    <row r="200" spans="1:3" ht="15" x14ac:dyDescent="0.25">
      <c r="A200" s="190"/>
      <c r="B200" s="190"/>
      <c r="C200" s="191"/>
    </row>
  </sheetData>
  <sheetProtection password="ED79" sheet="1" objects="1" scenarios="1"/>
  <mergeCells count="6">
    <mergeCell ref="A13:C13"/>
    <mergeCell ref="A1:C1"/>
    <mergeCell ref="A2:C2"/>
    <mergeCell ref="A3:C3"/>
    <mergeCell ref="A4:C4"/>
    <mergeCell ref="A7:C7"/>
  </mergeCells>
  <conditionalFormatting sqref="A16:C200">
    <cfRule type="notContainsBlanks" dxfId="0" priority="1" stopIfTrue="1">
      <formula>LEN(TRIM(A16))&gt;0</formula>
    </cfRule>
  </conditionalFormatting>
  <dataValidations count="1">
    <dataValidation type="list" allowBlank="1" showInputMessage="1" sqref="A15:A200" xr:uid="{41F2E136-DDFA-4077-86D8-DAFDB223F5AF}">
      <formula1>$F$1:$F$9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13560-DB4D-4465-8CF7-255CFDDA126C}">
  <sheetPr>
    <pageSetUpPr fitToPage="1"/>
  </sheetPr>
  <dimension ref="A1:D30"/>
  <sheetViews>
    <sheetView workbookViewId="0">
      <selection activeCell="C11" sqref="C11"/>
    </sheetView>
  </sheetViews>
  <sheetFormatPr baseColWidth="10" defaultRowHeight="12.6" x14ac:dyDescent="0.25"/>
  <cols>
    <col min="1" max="1" width="20.5546875" customWidth="1"/>
    <col min="2" max="3" width="17.33203125" customWidth="1"/>
    <col min="4" max="4" width="24.44140625" customWidth="1"/>
  </cols>
  <sheetData>
    <row r="1" spans="1:4" ht="33" customHeight="1" x14ac:dyDescent="0.25">
      <c r="A1" s="460" t="s">
        <v>224</v>
      </c>
      <c r="B1" s="460"/>
      <c r="C1" s="460"/>
      <c r="D1" s="460"/>
    </row>
    <row r="2" spans="1:4" ht="15" x14ac:dyDescent="0.25">
      <c r="A2" s="451" t="str">
        <f>"OCCE 50 Coopérative scolaire N°"&amp;Coordonnées!B6</f>
        <v>OCCE 50 Coopérative scolaire N°</v>
      </c>
      <c r="B2" s="451"/>
      <c r="C2" s="451"/>
      <c r="D2" s="451"/>
    </row>
    <row r="3" spans="1:4" ht="15" x14ac:dyDescent="0.25">
      <c r="A3" s="451">
        <f>Coordonnées!B2</f>
        <v>0</v>
      </c>
      <c r="B3" s="451"/>
      <c r="C3" s="451"/>
      <c r="D3" s="451"/>
    </row>
    <row r="4" spans="1:4" ht="15" x14ac:dyDescent="0.25">
      <c r="A4" s="451">
        <f>Coordonnées!B3</f>
        <v>0</v>
      </c>
      <c r="B4" s="451"/>
      <c r="C4" s="451"/>
      <c r="D4" s="451"/>
    </row>
    <row r="5" spans="1:4" ht="15" x14ac:dyDescent="0.25">
      <c r="A5" s="451">
        <f>Coordonnées!B4</f>
        <v>0</v>
      </c>
      <c r="B5" s="451"/>
      <c r="C5" s="451"/>
      <c r="D5" s="451"/>
    </row>
    <row r="6" spans="1:4" ht="15" x14ac:dyDescent="0.25">
      <c r="A6" s="102"/>
      <c r="B6" s="102"/>
      <c r="C6" s="102"/>
      <c r="D6" s="102"/>
    </row>
    <row r="7" spans="1:4" ht="15" x14ac:dyDescent="0.25">
      <c r="A7" s="102"/>
      <c r="B7" s="102"/>
      <c r="C7" s="102"/>
      <c r="D7" s="102"/>
    </row>
    <row r="8" spans="1:4" ht="15" x14ac:dyDescent="0.25">
      <c r="A8" s="453" t="str">
        <f>"numéro de compte "&amp;Coordonnées!B7</f>
        <v xml:space="preserve">numéro de compte </v>
      </c>
      <c r="B8" s="453"/>
      <c r="C8" s="453"/>
      <c r="D8" s="453"/>
    </row>
    <row r="9" spans="1:4" ht="15" x14ac:dyDescent="0.25">
      <c r="A9" s="102"/>
      <c r="B9" s="102"/>
      <c r="C9" s="102"/>
      <c r="D9" s="102"/>
    </row>
    <row r="10" spans="1:4" ht="34.5" customHeight="1" thickBot="1" x14ac:dyDescent="0.3">
      <c r="A10" s="182" t="s">
        <v>146</v>
      </c>
      <c r="B10" s="183">
        <f ca="1">TODAY()</f>
        <v>46260</v>
      </c>
      <c r="C10" s="183"/>
      <c r="D10" s="102"/>
    </row>
    <row r="11" spans="1:4" ht="18" thickBot="1" x14ac:dyDescent="0.35">
      <c r="A11" s="275" t="s">
        <v>225</v>
      </c>
      <c r="B11" s="102"/>
      <c r="C11" s="102"/>
      <c r="D11" s="181">
        <f>SUM(D24:D30,D14:D21)</f>
        <v>0</v>
      </c>
    </row>
    <row r="12" spans="1:4" ht="24" customHeight="1" thickBot="1" x14ac:dyDescent="0.3">
      <c r="A12" s="102"/>
      <c r="B12" s="102"/>
      <c r="C12" s="102"/>
      <c r="D12" s="171"/>
    </row>
    <row r="13" spans="1:4" ht="46.8" x14ac:dyDescent="0.25">
      <c r="A13" s="273" t="s">
        <v>226</v>
      </c>
      <c r="B13" s="274" t="s">
        <v>227</v>
      </c>
      <c r="C13" s="274" t="s">
        <v>228</v>
      </c>
      <c r="D13" s="272" t="s">
        <v>149</v>
      </c>
    </row>
    <row r="14" spans="1:4" ht="15" x14ac:dyDescent="0.25">
      <c r="A14" s="174">
        <v>2</v>
      </c>
      <c r="B14" s="331">
        <v>25</v>
      </c>
      <c r="C14" s="276"/>
      <c r="D14" s="175">
        <f>C14*B14*A14</f>
        <v>0</v>
      </c>
    </row>
    <row r="15" spans="1:4" ht="15" x14ac:dyDescent="0.25">
      <c r="A15" s="174">
        <v>1</v>
      </c>
      <c r="B15" s="331">
        <v>25</v>
      </c>
      <c r="C15" s="276"/>
      <c r="D15" s="175">
        <f t="shared" ref="D15:D21" si="0">C15*B15*A15</f>
        <v>0</v>
      </c>
    </row>
    <row r="16" spans="1:4" ht="15" x14ac:dyDescent="0.25">
      <c r="A16" s="174">
        <v>0.5</v>
      </c>
      <c r="B16" s="331">
        <v>40</v>
      </c>
      <c r="C16" s="276"/>
      <c r="D16" s="175">
        <f t="shared" si="0"/>
        <v>0</v>
      </c>
    </row>
    <row r="17" spans="1:4" ht="15" x14ac:dyDescent="0.25">
      <c r="A17" s="174">
        <v>0.2</v>
      </c>
      <c r="B17" s="331">
        <v>40</v>
      </c>
      <c r="C17" s="276"/>
      <c r="D17" s="175">
        <f t="shared" si="0"/>
        <v>0</v>
      </c>
    </row>
    <row r="18" spans="1:4" ht="15" x14ac:dyDescent="0.25">
      <c r="A18" s="174">
        <v>0.1</v>
      </c>
      <c r="B18" s="331">
        <v>40</v>
      </c>
      <c r="C18" s="276"/>
      <c r="D18" s="175">
        <f t="shared" si="0"/>
        <v>0</v>
      </c>
    </row>
    <row r="19" spans="1:4" ht="15" x14ac:dyDescent="0.25">
      <c r="A19" s="174">
        <v>0.05</v>
      </c>
      <c r="B19" s="331">
        <v>50</v>
      </c>
      <c r="C19" s="276"/>
      <c r="D19" s="175">
        <f t="shared" si="0"/>
        <v>0</v>
      </c>
    </row>
    <row r="20" spans="1:4" ht="15" x14ac:dyDescent="0.25">
      <c r="A20" s="174">
        <v>0.02</v>
      </c>
      <c r="B20" s="331">
        <v>50</v>
      </c>
      <c r="C20" s="276"/>
      <c r="D20" s="175">
        <f t="shared" si="0"/>
        <v>0</v>
      </c>
    </row>
    <row r="21" spans="1:4" ht="15.6" thickBot="1" x14ac:dyDescent="0.3">
      <c r="A21" s="176">
        <v>0.01</v>
      </c>
      <c r="B21" s="332">
        <v>50</v>
      </c>
      <c r="C21" s="277"/>
      <c r="D21" s="177">
        <f t="shared" si="0"/>
        <v>0</v>
      </c>
    </row>
    <row r="22" spans="1:4" ht="13.2" thickBot="1" x14ac:dyDescent="0.3"/>
    <row r="23" spans="1:4" ht="15.6" x14ac:dyDescent="0.3">
      <c r="A23" s="178" t="s">
        <v>147</v>
      </c>
      <c r="B23" s="458" t="s">
        <v>229</v>
      </c>
      <c r="C23" s="459"/>
      <c r="D23" s="180" t="s">
        <v>246</v>
      </c>
    </row>
    <row r="24" spans="1:4" ht="15" x14ac:dyDescent="0.25">
      <c r="A24" s="174">
        <v>500</v>
      </c>
      <c r="B24" s="454"/>
      <c r="C24" s="455"/>
      <c r="D24" s="175">
        <f t="shared" ref="D24:D30" si="1">B24*A24</f>
        <v>0</v>
      </c>
    </row>
    <row r="25" spans="1:4" ht="15" x14ac:dyDescent="0.25">
      <c r="A25" s="174">
        <v>200</v>
      </c>
      <c r="B25" s="454"/>
      <c r="C25" s="455"/>
      <c r="D25" s="175">
        <f t="shared" si="1"/>
        <v>0</v>
      </c>
    </row>
    <row r="26" spans="1:4" ht="15" x14ac:dyDescent="0.25">
      <c r="A26" s="174">
        <v>100</v>
      </c>
      <c r="B26" s="454"/>
      <c r="C26" s="455"/>
      <c r="D26" s="175">
        <f t="shared" si="1"/>
        <v>0</v>
      </c>
    </row>
    <row r="27" spans="1:4" ht="15" x14ac:dyDescent="0.25">
      <c r="A27" s="174">
        <v>50</v>
      </c>
      <c r="B27" s="454"/>
      <c r="C27" s="455"/>
      <c r="D27" s="175">
        <f t="shared" si="1"/>
        <v>0</v>
      </c>
    </row>
    <row r="28" spans="1:4" ht="15" x14ac:dyDescent="0.25">
      <c r="A28" s="174">
        <v>20</v>
      </c>
      <c r="B28" s="454"/>
      <c r="C28" s="455"/>
      <c r="D28" s="175">
        <f t="shared" si="1"/>
        <v>0</v>
      </c>
    </row>
    <row r="29" spans="1:4" ht="15" x14ac:dyDescent="0.25">
      <c r="A29" s="174">
        <v>10</v>
      </c>
      <c r="B29" s="454"/>
      <c r="C29" s="455"/>
      <c r="D29" s="175">
        <f t="shared" si="1"/>
        <v>0</v>
      </c>
    </row>
    <row r="30" spans="1:4" ht="15.6" thickBot="1" x14ac:dyDescent="0.3">
      <c r="A30" s="176">
        <v>5</v>
      </c>
      <c r="B30" s="456"/>
      <c r="C30" s="457"/>
      <c r="D30" s="177">
        <f t="shared" si="1"/>
        <v>0</v>
      </c>
    </row>
  </sheetData>
  <sheetProtection password="ED79" sheet="1" objects="1" scenarios="1"/>
  <mergeCells count="14">
    <mergeCell ref="A1:D1"/>
    <mergeCell ref="A2:D2"/>
    <mergeCell ref="A3:D3"/>
    <mergeCell ref="A4:D4"/>
    <mergeCell ref="A5:D5"/>
    <mergeCell ref="A8:D8"/>
    <mergeCell ref="B29:C29"/>
    <mergeCell ref="B30:C30"/>
    <mergeCell ref="B23:C23"/>
    <mergeCell ref="B24:C24"/>
    <mergeCell ref="B25:C25"/>
    <mergeCell ref="B26:C26"/>
    <mergeCell ref="B27:C27"/>
    <mergeCell ref="B28:C2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37C9A-A86D-4A47-AB86-B3B28FABA632}">
  <dimension ref="A1:H11"/>
  <sheetViews>
    <sheetView workbookViewId="0">
      <selection activeCell="N6" sqref="N6"/>
    </sheetView>
  </sheetViews>
  <sheetFormatPr baseColWidth="10" defaultColWidth="11.44140625" defaultRowHeight="12.6" x14ac:dyDescent="0.25"/>
  <cols>
    <col min="1" max="1" width="7.33203125" style="95" customWidth="1"/>
    <col min="2" max="6" width="11.44140625" style="95"/>
    <col min="7" max="7" width="18.33203125" style="95" customWidth="1"/>
    <col min="8" max="8" width="14.5546875" style="95" customWidth="1"/>
    <col min="9" max="16384" width="11.44140625" style="95"/>
  </cols>
  <sheetData>
    <row r="1" spans="1:8" ht="26.25" customHeight="1" x14ac:dyDescent="0.65">
      <c r="A1" s="465" t="s">
        <v>102</v>
      </c>
      <c r="B1" s="465"/>
      <c r="C1" s="465"/>
      <c r="D1" s="465"/>
      <c r="E1" s="465"/>
      <c r="F1" s="465"/>
      <c r="G1" s="465"/>
      <c r="H1" s="465"/>
    </row>
    <row r="2" spans="1:8" ht="19.5" customHeight="1" x14ac:dyDescent="0.6">
      <c r="A2" s="466" t="s">
        <v>192</v>
      </c>
      <c r="B2" s="466"/>
      <c r="C2" s="466"/>
      <c r="D2" s="466"/>
      <c r="E2" s="466"/>
      <c r="F2" s="466"/>
      <c r="G2" s="466"/>
      <c r="H2" s="466"/>
    </row>
    <row r="3" spans="1:8" ht="19.5" customHeight="1" x14ac:dyDescent="0.6">
      <c r="A3" s="466" t="s">
        <v>103</v>
      </c>
      <c r="B3" s="466"/>
      <c r="C3" s="466"/>
      <c r="D3" s="466"/>
      <c r="E3" s="466"/>
      <c r="F3" s="466"/>
      <c r="G3" s="466"/>
      <c r="H3" s="466"/>
    </row>
    <row r="4" spans="1:8" ht="15" customHeight="1" x14ac:dyDescent="0.25"/>
    <row r="5" spans="1:8" ht="55.2" x14ac:dyDescent="1.3">
      <c r="A5" s="202">
        <v>1</v>
      </c>
      <c r="B5" s="462" t="s">
        <v>104</v>
      </c>
      <c r="C5" s="463"/>
      <c r="D5" s="463"/>
      <c r="E5" s="463"/>
      <c r="F5" s="463"/>
      <c r="G5" s="463"/>
      <c r="H5" s="464"/>
    </row>
    <row r="6" spans="1:8" ht="55.2" x14ac:dyDescent="1.3">
      <c r="A6" s="202">
        <v>2</v>
      </c>
      <c r="B6" s="462" t="s">
        <v>105</v>
      </c>
      <c r="C6" s="463"/>
      <c r="D6" s="463"/>
      <c r="E6" s="463"/>
      <c r="F6" s="463"/>
      <c r="G6" s="463"/>
      <c r="H6" s="464"/>
    </row>
    <row r="7" spans="1:8" ht="128.25" customHeight="1" x14ac:dyDescent="0.8">
      <c r="A7" s="206">
        <v>3</v>
      </c>
      <c r="B7" s="461" t="s">
        <v>193</v>
      </c>
      <c r="C7" s="461"/>
      <c r="D7" s="461"/>
      <c r="E7" s="461"/>
      <c r="F7" s="461"/>
      <c r="G7" s="461"/>
      <c r="H7" s="461"/>
    </row>
    <row r="8" spans="1:8" ht="144" customHeight="1" x14ac:dyDescent="0.8">
      <c r="A8" s="206">
        <v>4</v>
      </c>
      <c r="B8" s="461" t="s">
        <v>194</v>
      </c>
      <c r="C8" s="461"/>
      <c r="D8" s="461"/>
      <c r="E8" s="461"/>
      <c r="F8" s="461"/>
      <c r="G8" s="461"/>
      <c r="H8" s="461"/>
    </row>
    <row r="9" spans="1:8" ht="55.2" x14ac:dyDescent="1.3">
      <c r="A9" s="202">
        <v>5</v>
      </c>
      <c r="B9" s="203" t="s">
        <v>195</v>
      </c>
      <c r="C9" s="203"/>
      <c r="D9" s="203"/>
      <c r="E9" s="203"/>
      <c r="F9" s="204"/>
      <c r="G9" s="205"/>
      <c r="H9" s="205"/>
    </row>
    <row r="10" spans="1:8" ht="102" customHeight="1" x14ac:dyDescent="0.8">
      <c r="A10" s="206">
        <v>6</v>
      </c>
      <c r="B10" s="461" t="s">
        <v>196</v>
      </c>
      <c r="C10" s="461"/>
      <c r="D10" s="461"/>
      <c r="E10" s="461"/>
      <c r="F10" s="461"/>
      <c r="G10" s="461"/>
      <c r="H10" s="461"/>
    </row>
    <row r="11" spans="1:8" ht="38.25" customHeight="1" x14ac:dyDescent="1.3">
      <c r="A11" s="201"/>
      <c r="B11" s="132"/>
    </row>
  </sheetData>
  <sheetProtection password="ED79" sheet="1" objects="1" scenarios="1"/>
  <mergeCells count="8">
    <mergeCell ref="B8:H8"/>
    <mergeCell ref="B10:H10"/>
    <mergeCell ref="B5:H5"/>
    <mergeCell ref="B6:H6"/>
    <mergeCell ref="A1:H1"/>
    <mergeCell ref="A2:H2"/>
    <mergeCell ref="A3:H3"/>
    <mergeCell ref="B7:H7"/>
  </mergeCells>
  <pageMargins left="0.59027777777777779" right="0.59027777777777779" top="0.98402777777777772" bottom="0.98402777777777772" header="0.51180555555555551" footer="0.51180555555555551"/>
  <pageSetup paperSize="9" scale="95" firstPageNumber="0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16924-0ECE-4798-B6BF-03298C2485BA}">
  <dimension ref="A1:G45"/>
  <sheetViews>
    <sheetView zoomScale="60" zoomScaleNormal="60" workbookViewId="0">
      <selection activeCell="C44" sqref="C44"/>
    </sheetView>
  </sheetViews>
  <sheetFormatPr baseColWidth="10" defaultColWidth="11.44140625" defaultRowHeight="13.2" x14ac:dyDescent="0.25"/>
  <cols>
    <col min="1" max="1" width="11.44140625" style="5"/>
    <col min="2" max="2" width="16" style="5" customWidth="1"/>
    <col min="3" max="3" width="11.44140625" style="5"/>
    <col min="4" max="4" width="6" style="5" customWidth="1"/>
    <col min="5" max="5" width="9" style="5" customWidth="1"/>
    <col min="6" max="6" width="17.33203125" style="5" customWidth="1"/>
    <col min="7" max="7" width="18" style="5" customWidth="1"/>
    <col min="8" max="16384" width="11.44140625" style="5"/>
  </cols>
  <sheetData>
    <row r="1" spans="1:7" ht="35.25" customHeight="1" x14ac:dyDescent="0.25">
      <c r="F1" s="133" t="s">
        <v>106</v>
      </c>
      <c r="G1" s="134"/>
    </row>
    <row r="4" spans="1:7" ht="23.25" customHeight="1" x14ac:dyDescent="0.25">
      <c r="F4" s="133" t="s">
        <v>107</v>
      </c>
      <c r="G4" s="135" t="s">
        <v>108</v>
      </c>
    </row>
    <row r="7" spans="1:7" ht="36" customHeight="1" x14ac:dyDescent="0.25">
      <c r="A7" s="467" t="s">
        <v>109</v>
      </c>
      <c r="B7" s="467"/>
      <c r="C7" s="467"/>
      <c r="D7" s="467"/>
      <c r="E7" s="467"/>
      <c r="F7" s="467"/>
      <c r="G7" s="467"/>
    </row>
    <row r="8" spans="1:7" ht="14.1" customHeight="1" x14ac:dyDescent="0.25"/>
    <row r="9" spans="1:7" ht="14.1" customHeight="1" x14ac:dyDescent="0.25">
      <c r="A9" s="468"/>
      <c r="B9" s="468"/>
      <c r="C9" s="468"/>
      <c r="D9" s="468"/>
      <c r="E9" s="468"/>
      <c r="F9" s="468"/>
      <c r="G9" s="468"/>
    </row>
    <row r="10" spans="1:7" ht="14.1" customHeight="1" x14ac:dyDescent="0.25"/>
    <row r="11" spans="1:7" ht="14.1" customHeight="1" x14ac:dyDescent="0.25">
      <c r="A11" s="468"/>
      <c r="B11" s="468"/>
      <c r="C11" s="468"/>
      <c r="D11" s="468"/>
      <c r="E11" s="468"/>
      <c r="F11" s="468"/>
      <c r="G11" s="468"/>
    </row>
    <row r="12" spans="1:7" ht="14.1" customHeight="1" x14ac:dyDescent="0.25"/>
    <row r="13" spans="1:7" ht="14.1" customHeight="1" x14ac:dyDescent="0.25">
      <c r="A13" s="468"/>
      <c r="B13" s="468"/>
      <c r="C13" s="468"/>
      <c r="D13" s="468"/>
      <c r="E13" s="468"/>
      <c r="F13" s="468"/>
      <c r="G13" s="468"/>
    </row>
    <row r="14" spans="1:7" ht="14.1" customHeight="1" x14ac:dyDescent="0.25"/>
    <row r="15" spans="1:7" ht="14.1" customHeight="1" x14ac:dyDescent="0.25">
      <c r="A15" s="468"/>
      <c r="B15" s="468"/>
      <c r="C15" s="468"/>
      <c r="D15" s="468"/>
      <c r="E15" s="468"/>
      <c r="F15" s="468"/>
      <c r="G15" s="468"/>
    </row>
    <row r="16" spans="1:7" ht="14.1" customHeight="1" x14ac:dyDescent="0.25"/>
    <row r="17" spans="1:7" ht="14.1" customHeight="1" x14ac:dyDescent="0.25">
      <c r="A17" s="468"/>
      <c r="B17" s="468"/>
      <c r="C17" s="468"/>
      <c r="D17" s="468"/>
      <c r="E17" s="468"/>
      <c r="F17" s="468"/>
      <c r="G17" s="468"/>
    </row>
    <row r="18" spans="1:7" ht="14.1" customHeight="1" x14ac:dyDescent="0.25"/>
    <row r="19" spans="1:7" ht="14.1" customHeight="1" x14ac:dyDescent="0.25">
      <c r="A19" s="468"/>
      <c r="B19" s="468"/>
      <c r="C19" s="468"/>
      <c r="D19" s="468"/>
      <c r="E19" s="468"/>
      <c r="F19" s="468"/>
      <c r="G19" s="468"/>
    </row>
    <row r="20" spans="1:7" ht="14.1" customHeight="1" x14ac:dyDescent="0.25"/>
    <row r="21" spans="1:7" ht="14.1" customHeight="1" x14ac:dyDescent="0.25">
      <c r="A21" s="468"/>
      <c r="B21" s="468"/>
      <c r="C21" s="468"/>
      <c r="D21" s="468"/>
      <c r="E21" s="468"/>
      <c r="F21" s="468"/>
      <c r="G21" s="468"/>
    </row>
    <row r="22" spans="1:7" ht="14.1" customHeight="1" x14ac:dyDescent="0.25"/>
    <row r="23" spans="1:7" ht="14.1" customHeight="1" x14ac:dyDescent="0.25">
      <c r="A23" s="468"/>
      <c r="B23" s="468"/>
      <c r="C23" s="468"/>
      <c r="D23" s="468"/>
      <c r="E23" s="468"/>
      <c r="F23" s="468"/>
      <c r="G23" s="468"/>
    </row>
    <row r="24" spans="1:7" ht="14.1" customHeight="1" x14ac:dyDescent="0.25"/>
    <row r="25" spans="1:7" ht="14.1" customHeight="1" x14ac:dyDescent="0.25">
      <c r="A25" s="468"/>
      <c r="B25" s="468"/>
      <c r="C25" s="468"/>
      <c r="D25" s="468"/>
      <c r="E25" s="468"/>
      <c r="F25" s="468"/>
      <c r="G25" s="468"/>
    </row>
    <row r="26" spans="1:7" ht="14.1" customHeight="1" x14ac:dyDescent="0.25"/>
    <row r="27" spans="1:7" ht="14.1" customHeight="1" x14ac:dyDescent="0.25">
      <c r="A27" s="468"/>
      <c r="B27" s="468"/>
      <c r="C27" s="468"/>
      <c r="D27" s="468"/>
      <c r="E27" s="468"/>
      <c r="F27" s="468"/>
      <c r="G27" s="468"/>
    </row>
    <row r="28" spans="1:7" ht="14.1" customHeight="1" x14ac:dyDescent="0.25"/>
    <row r="29" spans="1:7" ht="14.1" customHeight="1" x14ac:dyDescent="0.25">
      <c r="A29" s="468"/>
      <c r="B29" s="468"/>
      <c r="C29" s="468"/>
      <c r="D29" s="468"/>
      <c r="E29" s="468"/>
      <c r="F29" s="468"/>
      <c r="G29" s="468"/>
    </row>
    <row r="30" spans="1:7" ht="14.1" customHeight="1" x14ac:dyDescent="0.3">
      <c r="A30" s="136"/>
      <c r="B30" s="136"/>
      <c r="C30" s="136"/>
      <c r="D30" s="136"/>
      <c r="E30" s="136"/>
      <c r="F30" s="136"/>
    </row>
    <row r="31" spans="1:7" ht="14.1" customHeight="1" x14ac:dyDescent="0.25">
      <c r="A31" s="468"/>
      <c r="B31" s="468"/>
      <c r="C31" s="468"/>
      <c r="D31" s="468"/>
      <c r="E31" s="468"/>
      <c r="F31" s="468"/>
      <c r="G31" s="468"/>
    </row>
    <row r="32" spans="1:7" ht="14.1" customHeight="1" x14ac:dyDescent="0.3">
      <c r="A32" s="136"/>
      <c r="B32" s="136"/>
      <c r="C32" s="136"/>
      <c r="D32" s="136"/>
      <c r="E32" s="136"/>
      <c r="F32" s="136"/>
    </row>
    <row r="33" spans="1:7" ht="14.1" customHeight="1" x14ac:dyDescent="0.25">
      <c r="A33" s="468"/>
      <c r="B33" s="468"/>
      <c r="C33" s="468"/>
      <c r="D33" s="468"/>
      <c r="E33" s="468"/>
      <c r="F33" s="468"/>
      <c r="G33" s="468"/>
    </row>
    <row r="34" spans="1:7" ht="14.1" customHeight="1" x14ac:dyDescent="0.3">
      <c r="A34" s="136"/>
      <c r="B34" s="136"/>
      <c r="C34" s="136"/>
      <c r="D34" s="136"/>
      <c r="E34" s="136"/>
      <c r="F34" s="136"/>
    </row>
    <row r="35" spans="1:7" ht="14.1" customHeight="1" x14ac:dyDescent="0.25">
      <c r="A35" s="468"/>
      <c r="B35" s="468"/>
      <c r="C35" s="468"/>
      <c r="D35" s="468"/>
      <c r="E35" s="468"/>
      <c r="F35" s="468"/>
      <c r="G35" s="468"/>
    </row>
    <row r="36" spans="1:7" ht="14.1" customHeight="1" x14ac:dyDescent="0.3">
      <c r="A36" s="136"/>
      <c r="B36" s="136"/>
      <c r="C36" s="136"/>
      <c r="D36" s="136"/>
      <c r="E36" s="136"/>
      <c r="F36" s="136"/>
    </row>
    <row r="37" spans="1:7" ht="14.1" customHeight="1" x14ac:dyDescent="0.25">
      <c r="A37" s="468"/>
      <c r="B37" s="468"/>
      <c r="C37" s="468"/>
      <c r="D37" s="468"/>
      <c r="E37" s="468"/>
      <c r="F37" s="468"/>
      <c r="G37" s="468"/>
    </row>
    <row r="38" spans="1:7" ht="14.1" customHeight="1" x14ac:dyDescent="0.3">
      <c r="A38" s="136"/>
      <c r="B38" s="136"/>
      <c r="C38" s="136"/>
      <c r="D38" s="136"/>
      <c r="E38" s="136"/>
      <c r="F38" s="136"/>
    </row>
    <row r="39" spans="1:7" ht="14.1" customHeight="1" x14ac:dyDescent="0.25">
      <c r="A39" s="469"/>
      <c r="B39" s="469"/>
      <c r="C39" s="469"/>
      <c r="D39" s="469"/>
      <c r="E39" s="469"/>
      <c r="F39" s="469"/>
      <c r="G39" s="469"/>
    </row>
    <row r="40" spans="1:7" ht="21.75" customHeight="1" x14ac:dyDescent="0.3">
      <c r="A40" s="138" t="s">
        <v>110</v>
      </c>
      <c r="B40" s="136"/>
      <c r="C40" s="136"/>
      <c r="D40" s="136"/>
      <c r="E40" s="136"/>
      <c r="F40" s="136"/>
    </row>
    <row r="41" spans="1:7" ht="23.25" customHeight="1" x14ac:dyDescent="0.3">
      <c r="A41" s="138" t="s">
        <v>111</v>
      </c>
      <c r="B41" s="139"/>
      <c r="C41" s="139"/>
      <c r="D41" s="139"/>
      <c r="E41" s="136"/>
      <c r="F41" s="136"/>
    </row>
    <row r="42" spans="1:7" ht="21" customHeight="1" x14ac:dyDescent="0.3">
      <c r="A42" s="138" t="s">
        <v>112</v>
      </c>
      <c r="B42" s="139"/>
      <c r="C42" s="139"/>
      <c r="D42" s="139"/>
      <c r="E42" s="136"/>
      <c r="F42" s="136"/>
      <c r="G42" s="140" t="s">
        <v>113</v>
      </c>
    </row>
    <row r="43" spans="1:7" ht="21" customHeight="1" x14ac:dyDescent="0.3">
      <c r="A43" s="138" t="s">
        <v>114</v>
      </c>
      <c r="B43" s="139"/>
      <c r="C43" s="139"/>
      <c r="D43" s="139"/>
      <c r="E43" s="136"/>
      <c r="F43" s="136"/>
      <c r="G43" s="140"/>
    </row>
    <row r="44" spans="1:7" ht="20.25" customHeight="1" x14ac:dyDescent="0.25">
      <c r="A44" s="138" t="s">
        <v>115</v>
      </c>
      <c r="B44" s="139"/>
      <c r="C44" s="141" t="s">
        <v>116</v>
      </c>
      <c r="D44" s="470" t="s">
        <v>117</v>
      </c>
      <c r="E44" s="470"/>
      <c r="F44" s="470"/>
      <c r="G44" s="471" t="s">
        <v>118</v>
      </c>
    </row>
    <row r="45" spans="1:7" ht="18" customHeight="1" x14ac:dyDescent="0.25">
      <c r="A45" s="139"/>
      <c r="B45" s="139"/>
      <c r="C45" s="141" t="s">
        <v>119</v>
      </c>
      <c r="D45" s="470" t="s">
        <v>117</v>
      </c>
      <c r="E45" s="470"/>
      <c r="F45" s="470"/>
      <c r="G45" s="471"/>
    </row>
  </sheetData>
  <sheetProtection password="ED79" sheet="1" objects="1" scenarios="1"/>
  <mergeCells count="20">
    <mergeCell ref="A37:G37"/>
    <mergeCell ref="A39:G39"/>
    <mergeCell ref="D44:F44"/>
    <mergeCell ref="G44:G45"/>
    <mergeCell ref="D45:F45"/>
    <mergeCell ref="A27:G27"/>
    <mergeCell ref="A29:G29"/>
    <mergeCell ref="A31:G31"/>
    <mergeCell ref="A33:G33"/>
    <mergeCell ref="A35:G35"/>
    <mergeCell ref="A17:G17"/>
    <mergeCell ref="A19:G19"/>
    <mergeCell ref="A21:G21"/>
    <mergeCell ref="A23:G23"/>
    <mergeCell ref="A25:G25"/>
    <mergeCell ref="A7:G7"/>
    <mergeCell ref="A9:G9"/>
    <mergeCell ref="A11:G11"/>
    <mergeCell ref="A13:G13"/>
    <mergeCell ref="A15:G15"/>
  </mergeCells>
  <pageMargins left="0.62986111111111109" right="0.62986111111111109" top="0.90555555555555556" bottom="0.90555555555555556" header="0.51180555555555551" footer="0.51180555555555551"/>
  <pageSetup paperSize="9" scale="95" firstPageNumber="0" orientation="portrait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221F3-FB72-4439-A95E-E6CDDCEFFA35}">
  <dimension ref="A1:G37"/>
  <sheetViews>
    <sheetView zoomScale="70" zoomScaleNormal="70" workbookViewId="0">
      <selection activeCell="J32" sqref="J32"/>
    </sheetView>
  </sheetViews>
  <sheetFormatPr baseColWidth="10" defaultColWidth="11.44140625" defaultRowHeight="13.2" x14ac:dyDescent="0.25"/>
  <cols>
    <col min="1" max="1" width="16.44140625" style="5" customWidth="1"/>
    <col min="2" max="2" width="12.5546875" style="5" customWidth="1"/>
    <col min="3" max="3" width="11.44140625" style="5"/>
    <col min="4" max="4" width="6" style="5" customWidth="1"/>
    <col min="5" max="5" width="9" style="5" customWidth="1"/>
    <col min="6" max="6" width="17.33203125" style="5" customWidth="1"/>
    <col min="7" max="7" width="18" style="5" customWidth="1"/>
    <col min="8" max="16384" width="11.44140625" style="5"/>
  </cols>
  <sheetData>
    <row r="1" spans="1:7" ht="35.25" customHeight="1" thickTop="1" thickBot="1" x14ac:dyDescent="0.3">
      <c r="F1" s="133" t="s">
        <v>106</v>
      </c>
      <c r="G1" s="134"/>
    </row>
    <row r="2" spans="1:7" ht="13.8" thickTop="1" x14ac:dyDescent="0.25"/>
    <row r="3" spans="1:7" ht="23.25" customHeight="1" x14ac:dyDescent="0.25">
      <c r="F3" s="133" t="s">
        <v>107</v>
      </c>
      <c r="G3" s="135" t="s">
        <v>108</v>
      </c>
    </row>
    <row r="6" spans="1:7" ht="36" customHeight="1" x14ac:dyDescent="0.25">
      <c r="A6" s="467" t="s">
        <v>120</v>
      </c>
      <c r="B6" s="467"/>
      <c r="C6" s="467"/>
      <c r="D6" s="467"/>
      <c r="E6" s="467"/>
      <c r="F6" s="467"/>
      <c r="G6" s="467"/>
    </row>
    <row r="7" spans="1:7" ht="14.1" customHeight="1" x14ac:dyDescent="0.25"/>
    <row r="8" spans="1:7" ht="14.1" customHeight="1" thickBot="1" x14ac:dyDescent="0.3">
      <c r="A8" s="137"/>
      <c r="B8" s="137"/>
      <c r="C8" s="137"/>
      <c r="D8" s="137"/>
      <c r="E8" s="137"/>
      <c r="F8" s="137"/>
      <c r="G8" s="137"/>
    </row>
    <row r="9" spans="1:7" ht="14.1" customHeight="1" thickTop="1" thickBot="1" x14ac:dyDescent="0.3">
      <c r="B9" s="472" t="s">
        <v>121</v>
      </c>
      <c r="C9" s="472"/>
      <c r="D9" s="472"/>
      <c r="E9" s="472"/>
      <c r="F9" s="472"/>
    </row>
    <row r="10" spans="1:7" ht="14.1" customHeight="1" thickTop="1" thickBot="1" x14ac:dyDescent="0.3">
      <c r="A10" s="137"/>
      <c r="B10" s="472"/>
      <c r="C10" s="472"/>
      <c r="D10" s="472"/>
      <c r="E10" s="472"/>
      <c r="F10" s="472"/>
      <c r="G10" s="137"/>
    </row>
    <row r="11" spans="1:7" ht="14.1" customHeight="1" thickTop="1" thickBot="1" x14ac:dyDescent="0.3">
      <c r="B11" s="472"/>
      <c r="C11" s="472"/>
      <c r="D11" s="472"/>
      <c r="E11" s="472"/>
      <c r="F11" s="472"/>
    </row>
    <row r="12" spans="1:7" ht="14.1" customHeight="1" thickTop="1" thickBot="1" x14ac:dyDescent="0.3">
      <c r="A12" s="137"/>
      <c r="B12" s="472"/>
      <c r="C12" s="472"/>
      <c r="D12" s="472"/>
      <c r="E12" s="472"/>
      <c r="F12" s="472"/>
      <c r="G12" s="137"/>
    </row>
    <row r="13" spans="1:7" ht="14.1" customHeight="1" thickTop="1" thickBot="1" x14ac:dyDescent="0.3">
      <c r="B13" s="472"/>
      <c r="C13" s="472"/>
      <c r="D13" s="472"/>
      <c r="E13" s="472"/>
      <c r="F13" s="472"/>
    </row>
    <row r="14" spans="1:7" ht="14.1" customHeight="1" thickTop="1" thickBot="1" x14ac:dyDescent="0.3">
      <c r="A14" s="137"/>
      <c r="B14" s="472"/>
      <c r="C14" s="472"/>
      <c r="D14" s="472"/>
      <c r="E14" s="472"/>
      <c r="F14" s="472"/>
      <c r="G14" s="137"/>
    </row>
    <row r="15" spans="1:7" ht="14.1" customHeight="1" thickTop="1" x14ac:dyDescent="0.25"/>
    <row r="16" spans="1:7" ht="14.1" customHeight="1" thickBot="1" x14ac:dyDescent="0.3"/>
    <row r="17" spans="1:7" ht="24" customHeight="1" x14ac:dyDescent="0.4">
      <c r="A17" s="473" t="s">
        <v>122</v>
      </c>
      <c r="B17" s="473"/>
      <c r="C17" s="473"/>
      <c r="D17" s="473"/>
      <c r="E17" s="473"/>
      <c r="F17" s="473"/>
      <c r="G17" s="473"/>
    </row>
    <row r="18" spans="1:7" ht="14.1" customHeight="1" x14ac:dyDescent="0.25">
      <c r="A18" s="142"/>
      <c r="G18" s="143"/>
    </row>
    <row r="19" spans="1:7" ht="26.25" customHeight="1" x14ac:dyDescent="0.25">
      <c r="A19" s="474" t="s">
        <v>123</v>
      </c>
      <c r="B19" s="474"/>
      <c r="C19" s="474"/>
      <c r="D19" s="474"/>
      <c r="E19" s="474"/>
      <c r="F19" s="474"/>
      <c r="G19" s="474"/>
    </row>
    <row r="20" spans="1:7" ht="14.1" customHeight="1" x14ac:dyDescent="0.25">
      <c r="A20" s="142"/>
      <c r="G20" s="143"/>
    </row>
    <row r="21" spans="1:7" ht="14.1" customHeight="1" thickBot="1" x14ac:dyDescent="0.3">
      <c r="A21" s="144"/>
      <c r="B21" s="145"/>
      <c r="C21" s="145"/>
      <c r="D21" s="145"/>
      <c r="E21" s="145"/>
      <c r="F21" s="145"/>
      <c r="G21" s="146"/>
    </row>
    <row r="22" spans="1:7" ht="14.1" customHeight="1" x14ac:dyDescent="0.25"/>
    <row r="23" spans="1:7" ht="40.5" customHeight="1" x14ac:dyDescent="0.25">
      <c r="A23" s="476" t="s">
        <v>166</v>
      </c>
      <c r="B23" s="477"/>
      <c r="C23" s="477"/>
      <c r="D23" s="477"/>
      <c r="E23" s="477"/>
      <c r="F23" s="477"/>
      <c r="G23" s="477"/>
    </row>
    <row r="24" spans="1:7" ht="38.25" customHeight="1" x14ac:dyDescent="0.25">
      <c r="A24" s="478" t="s">
        <v>164</v>
      </c>
      <c r="B24" s="479"/>
      <c r="C24" s="479"/>
      <c r="D24" s="479"/>
      <c r="E24" s="479"/>
      <c r="F24" s="479"/>
      <c r="G24" s="479"/>
    </row>
    <row r="25" spans="1:7" ht="56.25" customHeight="1" x14ac:dyDescent="0.25">
      <c r="A25" s="478" t="s">
        <v>165</v>
      </c>
      <c r="B25" s="479"/>
      <c r="C25" s="479"/>
      <c r="D25" s="479"/>
      <c r="E25" s="479"/>
      <c r="F25" s="479"/>
      <c r="G25" s="479"/>
    </row>
    <row r="26" spans="1:7" ht="14.1" customHeight="1" x14ac:dyDescent="0.25">
      <c r="A26" s="137"/>
      <c r="B26" s="137"/>
      <c r="C26" s="137"/>
      <c r="D26" s="137"/>
      <c r="E26" s="137"/>
      <c r="F26" s="137"/>
      <c r="G26" s="137"/>
    </row>
    <row r="27" spans="1:7" ht="15.6" x14ac:dyDescent="0.3">
      <c r="A27" s="136"/>
      <c r="B27" s="136"/>
      <c r="C27" s="136"/>
      <c r="D27" s="136"/>
      <c r="E27" s="136"/>
      <c r="F27" s="136"/>
    </row>
    <row r="28" spans="1:7" ht="25.5" customHeight="1" x14ac:dyDescent="0.4">
      <c r="A28" s="475" t="s">
        <v>124</v>
      </c>
      <c r="B28" s="475"/>
      <c r="C28" s="475"/>
      <c r="D28" s="475" t="s">
        <v>125</v>
      </c>
      <c r="E28" s="475"/>
      <c r="F28" s="475"/>
      <c r="G28" s="475"/>
    </row>
    <row r="29" spans="1:7" ht="14.1" customHeight="1" x14ac:dyDescent="0.25">
      <c r="A29" s="469" t="s">
        <v>126</v>
      </c>
      <c r="B29" s="469"/>
      <c r="C29" s="469"/>
      <c r="D29" s="469" t="s">
        <v>126</v>
      </c>
      <c r="E29" s="469"/>
      <c r="F29" s="469"/>
      <c r="G29" s="469"/>
    </row>
    <row r="30" spans="1:7" ht="14.1" customHeight="1" x14ac:dyDescent="0.25">
      <c r="A30" s="137"/>
      <c r="B30" s="137"/>
      <c r="C30" s="137"/>
      <c r="D30" s="137"/>
      <c r="E30" s="137"/>
      <c r="F30" s="137"/>
      <c r="G30" s="137"/>
    </row>
    <row r="31" spans="1:7" ht="13.5" customHeight="1" x14ac:dyDescent="0.3">
      <c r="A31" s="136"/>
      <c r="B31" s="136"/>
      <c r="C31" s="136"/>
      <c r="D31" s="136"/>
      <c r="E31" s="136"/>
      <c r="F31" s="136"/>
      <c r="G31" s="136"/>
    </row>
    <row r="32" spans="1:7" ht="21.75" customHeight="1" x14ac:dyDescent="0.25">
      <c r="A32" s="480" t="s">
        <v>127</v>
      </c>
      <c r="B32" s="480"/>
      <c r="C32" s="480"/>
      <c r="D32" s="480" t="s">
        <v>128</v>
      </c>
      <c r="E32" s="480"/>
      <c r="F32" s="480"/>
      <c r="G32" s="480"/>
    </row>
    <row r="33" spans="1:7" ht="23.25" customHeight="1" x14ac:dyDescent="0.3">
      <c r="A33" s="138"/>
      <c r="B33" s="139"/>
      <c r="C33" s="139"/>
      <c r="D33" s="139"/>
      <c r="E33" s="136"/>
      <c r="F33" s="136"/>
      <c r="G33" s="147" t="s">
        <v>113</v>
      </c>
    </row>
    <row r="34" spans="1:7" ht="21" customHeight="1" thickBot="1" x14ac:dyDescent="0.35">
      <c r="A34" s="138" t="s">
        <v>114</v>
      </c>
      <c r="B34" s="139"/>
      <c r="C34" s="139"/>
      <c r="D34" s="139"/>
      <c r="E34" s="136"/>
      <c r="F34" s="136"/>
    </row>
    <row r="35" spans="1:7" ht="20.25" customHeight="1" thickTop="1" thickBot="1" x14ac:dyDescent="0.3">
      <c r="A35" s="138" t="s">
        <v>115</v>
      </c>
      <c r="B35" s="139"/>
      <c r="C35" s="141" t="s">
        <v>116</v>
      </c>
      <c r="D35" s="470" t="s">
        <v>117</v>
      </c>
      <c r="E35" s="470"/>
      <c r="F35" s="470"/>
      <c r="G35" s="471" t="s">
        <v>118</v>
      </c>
    </row>
    <row r="36" spans="1:7" ht="18" customHeight="1" thickTop="1" thickBot="1" x14ac:dyDescent="0.3">
      <c r="A36" s="139"/>
      <c r="B36" s="139"/>
      <c r="C36" s="141"/>
      <c r="D36" s="470"/>
      <c r="E36" s="470"/>
      <c r="F36" s="470"/>
      <c r="G36" s="471"/>
    </row>
    <row r="37" spans="1:7" ht="13.8" thickTop="1" x14ac:dyDescent="0.25"/>
  </sheetData>
  <sheetProtection password="ED79" sheet="1" objects="1" scenarios="1"/>
  <mergeCells count="16">
    <mergeCell ref="A29:C29"/>
    <mergeCell ref="D29:G29"/>
    <mergeCell ref="A32:C32"/>
    <mergeCell ref="D32:G32"/>
    <mergeCell ref="D35:F35"/>
    <mergeCell ref="G35:G36"/>
    <mergeCell ref="D36:F36"/>
    <mergeCell ref="A6:G6"/>
    <mergeCell ref="B9:F14"/>
    <mergeCell ref="A17:G17"/>
    <mergeCell ref="A19:G19"/>
    <mergeCell ref="A28:C28"/>
    <mergeCell ref="D28:G28"/>
    <mergeCell ref="A23:G23"/>
    <mergeCell ref="A24:G24"/>
    <mergeCell ref="A25:G25"/>
  </mergeCells>
  <pageMargins left="0.62986111111111109" right="0.62986111111111109" top="0.90555555555555556" bottom="0.90555555555555556" header="0.51180555555555551" footer="0.51180555555555551"/>
  <pageSetup paperSize="9" firstPageNumber="0" orientation="portrait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C8B0A-7C3A-4373-A864-8580EC7B6D05}">
  <sheetPr>
    <pageSetUpPr fitToPage="1"/>
  </sheetPr>
  <dimension ref="A1:F43"/>
  <sheetViews>
    <sheetView zoomScale="75" zoomScaleNormal="75" workbookViewId="0">
      <selection activeCell="A3" sqref="A3:F3"/>
    </sheetView>
  </sheetViews>
  <sheetFormatPr baseColWidth="10" defaultColWidth="11.44140625" defaultRowHeight="13.2" x14ac:dyDescent="0.25"/>
  <cols>
    <col min="1" max="1" width="16.44140625" style="5" customWidth="1"/>
    <col min="2" max="2" width="16.33203125" style="5" customWidth="1"/>
    <col min="3" max="3" width="11.44140625" style="5"/>
    <col min="4" max="4" width="6" style="5" customWidth="1"/>
    <col min="5" max="5" width="17.33203125" style="5" customWidth="1"/>
    <col min="6" max="6" width="21.88671875" style="5" customWidth="1"/>
    <col min="7" max="16384" width="11.44140625" style="5"/>
  </cols>
  <sheetData>
    <row r="1" spans="1:6" ht="36" customHeight="1" thickBot="1" x14ac:dyDescent="0.3">
      <c r="A1" s="483" t="s">
        <v>211</v>
      </c>
      <c r="B1" s="483"/>
      <c r="C1" s="483"/>
      <c r="D1" s="483"/>
      <c r="E1" s="483"/>
      <c r="F1" s="483"/>
    </row>
    <row r="2" spans="1:6" ht="31.5" customHeight="1" x14ac:dyDescent="0.25">
      <c r="A2" s="148" t="str">
        <f>IF(ISBLANK(Coordonnées!B6),"","Coopérative  scolaire OCCE 50 n° "&amp;Coordonnées!$B$6)&amp;IF(ISBLANK(Coordonnées!$B$7),""," compte bancaire n° "&amp;Coordonnées!B7)</f>
        <v/>
      </c>
    </row>
    <row r="3" spans="1:6" ht="18.75" customHeight="1" x14ac:dyDescent="0.35">
      <c r="A3" s="484"/>
      <c r="B3" s="484"/>
      <c r="C3" s="484"/>
      <c r="D3" s="484"/>
      <c r="E3" s="484"/>
      <c r="F3" s="484"/>
    </row>
    <row r="4" spans="1:6" ht="14.1" customHeight="1" x14ac:dyDescent="0.25"/>
    <row r="5" spans="1:6" ht="26.25" customHeight="1" x14ac:dyDescent="0.3">
      <c r="A5" s="136" t="s">
        <v>212</v>
      </c>
      <c r="E5" s="212" t="s">
        <v>130</v>
      </c>
      <c r="F5" s="213"/>
    </row>
    <row r="6" spans="1:6" s="148" customFormat="1" ht="31.5" customHeight="1" x14ac:dyDescent="0.25">
      <c r="A6" s="485" t="s">
        <v>178</v>
      </c>
      <c r="B6" s="486"/>
      <c r="C6" s="487"/>
      <c r="D6" s="487"/>
      <c r="E6" s="212" t="s">
        <v>129</v>
      </c>
      <c r="F6" s="214"/>
    </row>
    <row r="7" spans="1:6" ht="14.1" customHeight="1" x14ac:dyDescent="0.25"/>
    <row r="8" spans="1:6" ht="24.9" customHeight="1" x14ac:dyDescent="0.25">
      <c r="A8" s="211" t="s">
        <v>152</v>
      </c>
      <c r="B8" s="193" t="s">
        <v>213</v>
      </c>
      <c r="C8" s="193"/>
      <c r="D8" s="193"/>
      <c r="E8" s="194"/>
      <c r="F8" s="149" t="s">
        <v>187</v>
      </c>
    </row>
    <row r="9" spans="1:6" ht="25.5" customHeight="1" x14ac:dyDescent="0.25">
      <c r="A9" s="210"/>
      <c r="B9" s="195"/>
      <c r="C9" s="195"/>
      <c r="D9" s="195"/>
      <c r="E9" s="197"/>
      <c r="F9" s="150"/>
    </row>
    <row r="10" spans="1:6" ht="25.5" customHeight="1" x14ac:dyDescent="0.25">
      <c r="A10" s="196"/>
      <c r="B10" s="195"/>
      <c r="C10" s="195"/>
      <c r="D10" s="195"/>
      <c r="E10" s="197"/>
      <c r="F10" s="150"/>
    </row>
    <row r="11" spans="1:6" ht="25.5" customHeight="1" x14ac:dyDescent="0.25">
      <c r="A11" s="196"/>
      <c r="B11" s="195"/>
      <c r="C11" s="195"/>
      <c r="D11" s="195"/>
      <c r="E11" s="197"/>
      <c r="F11" s="150"/>
    </row>
    <row r="12" spans="1:6" ht="25.5" customHeight="1" x14ac:dyDescent="0.25">
      <c r="A12" s="196"/>
      <c r="B12" s="195"/>
      <c r="C12" s="195"/>
      <c r="D12" s="195"/>
      <c r="E12" s="197"/>
      <c r="F12" s="150"/>
    </row>
    <row r="13" spans="1:6" ht="25.5" customHeight="1" x14ac:dyDescent="0.25">
      <c r="A13" s="196"/>
      <c r="B13" s="195"/>
      <c r="C13" s="195"/>
      <c r="D13" s="195"/>
      <c r="E13" s="197"/>
      <c r="F13" s="150"/>
    </row>
    <row r="14" spans="1:6" ht="25.5" customHeight="1" x14ac:dyDescent="0.25">
      <c r="A14" s="196"/>
      <c r="B14" s="195"/>
      <c r="C14" s="195"/>
      <c r="D14" s="195"/>
      <c r="E14" s="197"/>
      <c r="F14" s="150"/>
    </row>
    <row r="15" spans="1:6" ht="25.5" customHeight="1" x14ac:dyDescent="0.25">
      <c r="A15" s="196"/>
      <c r="B15" s="195"/>
      <c r="C15" s="195"/>
      <c r="D15" s="195"/>
      <c r="E15" s="197"/>
      <c r="F15" s="150"/>
    </row>
    <row r="16" spans="1:6" ht="25.5" customHeight="1" x14ac:dyDescent="0.25">
      <c r="A16" s="196"/>
      <c r="B16" s="195"/>
      <c r="C16" s="195"/>
      <c r="D16" s="195"/>
      <c r="E16" s="197"/>
      <c r="F16" s="150"/>
    </row>
    <row r="17" spans="1:6" ht="25.5" customHeight="1" x14ac:dyDescent="0.25">
      <c r="A17" s="196"/>
      <c r="B17" s="195"/>
      <c r="C17" s="195"/>
      <c r="D17" s="195"/>
      <c r="E17" s="197"/>
      <c r="F17" s="150"/>
    </row>
    <row r="18" spans="1:6" ht="25.5" customHeight="1" x14ac:dyDescent="0.25">
      <c r="A18" s="196"/>
      <c r="B18" s="195"/>
      <c r="C18" s="195"/>
      <c r="D18" s="195"/>
      <c r="E18" s="197"/>
      <c r="F18" s="150"/>
    </row>
    <row r="19" spans="1:6" ht="25.5" customHeight="1" x14ac:dyDescent="0.25">
      <c r="A19" s="196"/>
      <c r="B19" s="195"/>
      <c r="C19" s="195"/>
      <c r="D19" s="195"/>
      <c r="E19" s="197"/>
      <c r="F19" s="150"/>
    </row>
    <row r="20" spans="1:6" ht="25.5" customHeight="1" x14ac:dyDescent="0.25">
      <c r="A20" s="196"/>
      <c r="B20" s="195"/>
      <c r="C20" s="195"/>
      <c r="D20" s="195"/>
      <c r="E20" s="197"/>
      <c r="F20" s="150"/>
    </row>
    <row r="21" spans="1:6" ht="25.5" customHeight="1" x14ac:dyDescent="0.25">
      <c r="A21" s="196"/>
      <c r="B21" s="195"/>
      <c r="C21" s="195"/>
      <c r="D21" s="195"/>
      <c r="E21" s="197"/>
      <c r="F21" s="150"/>
    </row>
    <row r="22" spans="1:6" ht="25.5" customHeight="1" x14ac:dyDescent="0.25">
      <c r="A22" s="196"/>
      <c r="B22" s="195"/>
      <c r="C22" s="195"/>
      <c r="D22" s="195"/>
      <c r="E22" s="197"/>
      <c r="F22" s="150"/>
    </row>
    <row r="23" spans="1:6" ht="25.5" customHeight="1" x14ac:dyDescent="0.25">
      <c r="A23" s="196"/>
      <c r="B23" s="195"/>
      <c r="C23" s="195"/>
      <c r="D23" s="195"/>
      <c r="E23" s="197"/>
      <c r="F23" s="150"/>
    </row>
    <row r="24" spans="1:6" ht="25.5" customHeight="1" x14ac:dyDescent="0.25">
      <c r="A24" s="196"/>
      <c r="B24" s="195"/>
      <c r="C24" s="195"/>
      <c r="D24" s="195"/>
      <c r="E24" s="197"/>
      <c r="F24" s="150"/>
    </row>
    <row r="25" spans="1:6" ht="25.5" customHeight="1" x14ac:dyDescent="0.25">
      <c r="A25" s="196"/>
      <c r="B25" s="195"/>
      <c r="C25" s="195"/>
      <c r="D25" s="195"/>
      <c r="E25" s="197"/>
      <c r="F25" s="150"/>
    </row>
    <row r="26" spans="1:6" ht="25.5" customHeight="1" x14ac:dyDescent="0.25">
      <c r="A26" s="196"/>
      <c r="B26" s="195"/>
      <c r="C26" s="195"/>
      <c r="D26" s="195"/>
      <c r="E26" s="197"/>
      <c r="F26" s="150"/>
    </row>
    <row r="27" spans="1:6" ht="25.5" customHeight="1" x14ac:dyDescent="0.25">
      <c r="A27" s="196"/>
      <c r="B27" s="195"/>
      <c r="C27" s="195"/>
      <c r="D27" s="195"/>
      <c r="E27" s="197"/>
      <c r="F27" s="150"/>
    </row>
    <row r="28" spans="1:6" ht="25.5" customHeight="1" x14ac:dyDescent="0.25">
      <c r="A28" s="196"/>
      <c r="B28" s="195"/>
      <c r="C28" s="195"/>
      <c r="D28" s="195"/>
      <c r="E28" s="197"/>
      <c r="F28" s="150"/>
    </row>
    <row r="29" spans="1:6" ht="25.5" customHeight="1" x14ac:dyDescent="0.25">
      <c r="A29" s="196"/>
      <c r="B29" s="195"/>
      <c r="C29" s="195"/>
      <c r="D29" s="195"/>
      <c r="E29" s="197"/>
      <c r="F29" s="150"/>
    </row>
    <row r="30" spans="1:6" ht="25.5" customHeight="1" x14ac:dyDescent="0.25">
      <c r="A30" s="196"/>
      <c r="B30" s="195"/>
      <c r="C30" s="195"/>
      <c r="D30" s="195"/>
      <c r="E30" s="197"/>
      <c r="F30" s="150"/>
    </row>
    <row r="31" spans="1:6" ht="25.5" customHeight="1" x14ac:dyDescent="0.25">
      <c r="A31" s="196"/>
      <c r="B31" s="195"/>
      <c r="C31" s="195"/>
      <c r="D31" s="195"/>
      <c r="E31" s="197"/>
      <c r="F31" s="150"/>
    </row>
    <row r="32" spans="1:6" ht="25.5" customHeight="1" x14ac:dyDescent="0.25">
      <c r="A32" s="196"/>
      <c r="B32" s="195"/>
      <c r="C32" s="195"/>
      <c r="D32" s="195"/>
      <c r="E32" s="197"/>
      <c r="F32" s="150"/>
    </row>
    <row r="33" spans="1:6" ht="25.5" customHeight="1" x14ac:dyDescent="0.25">
      <c r="A33" s="196"/>
      <c r="B33" s="195"/>
      <c r="C33" s="195"/>
      <c r="D33" s="195"/>
      <c r="E33" s="197"/>
      <c r="F33" s="150"/>
    </row>
    <row r="34" spans="1:6" ht="25.5" customHeight="1" x14ac:dyDescent="0.25">
      <c r="A34" s="196"/>
      <c r="B34" s="195"/>
      <c r="C34" s="195"/>
      <c r="D34" s="195"/>
      <c r="E34" s="197"/>
      <c r="F34" s="150"/>
    </row>
    <row r="35" spans="1:6" ht="25.5" customHeight="1" x14ac:dyDescent="0.25">
      <c r="A35" s="196"/>
      <c r="B35" s="195"/>
      <c r="C35" s="195"/>
      <c r="D35" s="195"/>
      <c r="E35" s="197"/>
      <c r="F35" s="150"/>
    </row>
    <row r="36" spans="1:6" ht="25.5" customHeight="1" x14ac:dyDescent="0.25">
      <c r="A36" s="196"/>
      <c r="B36" s="195"/>
      <c r="C36" s="195"/>
      <c r="D36" s="195"/>
      <c r="E36" s="197"/>
      <c r="F36" s="150"/>
    </row>
    <row r="37" spans="1:6" ht="25.5" customHeight="1" x14ac:dyDescent="0.25">
      <c r="A37" s="196"/>
      <c r="B37" s="195"/>
      <c r="C37" s="195"/>
      <c r="D37" s="195"/>
      <c r="E37" s="197"/>
      <c r="F37" s="150"/>
    </row>
    <row r="38" spans="1:6" ht="25.5" customHeight="1" x14ac:dyDescent="0.25">
      <c r="A38" s="196"/>
      <c r="B38" s="195"/>
      <c r="C38" s="195"/>
      <c r="D38" s="195"/>
      <c r="E38" s="197"/>
      <c r="F38" s="150"/>
    </row>
    <row r="39" spans="1:6" ht="25.5" customHeight="1" x14ac:dyDescent="0.25">
      <c r="A39" s="196"/>
      <c r="B39" s="195"/>
      <c r="C39" s="195"/>
      <c r="D39" s="195"/>
      <c r="E39" s="197"/>
      <c r="F39" s="150"/>
    </row>
    <row r="40" spans="1:6" ht="25.5" customHeight="1" x14ac:dyDescent="0.25">
      <c r="A40" s="196"/>
      <c r="B40" s="195"/>
      <c r="C40" s="195"/>
      <c r="D40" s="195"/>
      <c r="E40" s="197"/>
      <c r="F40" s="150"/>
    </row>
    <row r="41" spans="1:6" ht="25.5" customHeight="1" x14ac:dyDescent="0.25">
      <c r="A41" s="196"/>
      <c r="B41" s="195"/>
      <c r="C41" s="195"/>
      <c r="D41" s="195"/>
      <c r="E41" s="197"/>
      <c r="F41" s="150"/>
    </row>
    <row r="42" spans="1:6" ht="40.5" customHeight="1" thickBot="1" x14ac:dyDescent="0.45">
      <c r="A42" s="488" t="s">
        <v>188</v>
      </c>
      <c r="B42" s="488"/>
      <c r="C42" s="488"/>
      <c r="D42" s="489"/>
      <c r="E42" s="151"/>
      <c r="F42" s="151"/>
    </row>
    <row r="43" spans="1:6" ht="30" customHeight="1" thickBot="1" x14ac:dyDescent="0.4">
      <c r="A43" s="481" t="s">
        <v>131</v>
      </c>
      <c r="B43" s="481"/>
      <c r="C43" s="481"/>
      <c r="D43" s="481"/>
      <c r="E43" s="482" t="s">
        <v>132</v>
      </c>
      <c r="F43" s="482"/>
    </row>
  </sheetData>
  <sheetProtection password="ED79" sheet="1" objects="1" scenarios="1"/>
  <mergeCells count="7">
    <mergeCell ref="A43:D43"/>
    <mergeCell ref="E43:F43"/>
    <mergeCell ref="A1:F1"/>
    <mergeCell ref="A3:F3"/>
    <mergeCell ref="A6:B6"/>
    <mergeCell ref="C6:D6"/>
    <mergeCell ref="A42:D42"/>
  </mergeCells>
  <pageMargins left="0.67986111111111114" right="0.75" top="0.90555555555555556" bottom="0.90555555555555556" header="0.51180555555555551" footer="0.51180555555555551"/>
  <pageSetup paperSize="9" scale="66" firstPageNumber="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1A222-0D77-4C85-AD9B-97B72BAC34A9}">
  <sheetPr>
    <pageSetUpPr fitToPage="1"/>
  </sheetPr>
  <dimension ref="A1:J41"/>
  <sheetViews>
    <sheetView zoomScale="75" zoomScaleNormal="75" workbookViewId="0">
      <selection activeCell="H12" sqref="H12"/>
    </sheetView>
  </sheetViews>
  <sheetFormatPr baseColWidth="10" defaultColWidth="11.44140625" defaultRowHeight="13.2" x14ac:dyDescent="0.25"/>
  <cols>
    <col min="1" max="1" width="16.33203125" style="5" customWidth="1"/>
    <col min="2" max="2" width="11.44140625" style="5"/>
    <col min="3" max="3" width="6" style="5" customWidth="1"/>
    <col min="4" max="4" width="17.33203125" style="5" customWidth="1"/>
    <col min="5" max="5" width="18" style="5" customWidth="1"/>
    <col min="6" max="6" width="5.5546875" style="5" customWidth="1"/>
    <col min="7" max="7" width="13.6640625" style="5" customWidth="1"/>
    <col min="8" max="8" width="14.109375" style="5" customWidth="1"/>
    <col min="9" max="9" width="17.109375" style="5" customWidth="1"/>
    <col min="10" max="10" width="20.5546875" style="5" customWidth="1"/>
    <col min="11" max="16384" width="11.44140625" style="5"/>
  </cols>
  <sheetData>
    <row r="1" spans="1:9" ht="36" customHeight="1" x14ac:dyDescent="0.25">
      <c r="A1" s="490" t="s">
        <v>215</v>
      </c>
      <c r="B1" s="491"/>
      <c r="C1" s="491"/>
      <c r="D1" s="491"/>
      <c r="E1" s="491"/>
      <c r="F1" s="491"/>
      <c r="G1" s="491"/>
      <c r="H1" s="491"/>
      <c r="I1" s="491"/>
    </row>
    <row r="2" spans="1:9" ht="31.5" customHeight="1" x14ac:dyDescent="0.25">
      <c r="A2" s="148" t="str">
        <f>IF(ISBLANK(Coordonnées!$B$6),"","Coopérative  scolaire OCCE 50 n° "&amp;Coordonnées!$B$6)&amp;IF(ISBLANK(Coordonnées!$B$7),""," compte bancaire n° "&amp;Coordonnées!$B$7)</f>
        <v/>
      </c>
    </row>
    <row r="3" spans="1:9" ht="18.75" customHeight="1" x14ac:dyDescent="0.35">
      <c r="A3" s="199"/>
      <c r="B3" s="199"/>
      <c r="C3" s="199"/>
      <c r="D3" s="199"/>
      <c r="E3" s="199"/>
    </row>
    <row r="4" spans="1:9" ht="14.1" customHeight="1" x14ac:dyDescent="0.25"/>
    <row r="5" spans="1:9" ht="22.5" customHeight="1" x14ac:dyDescent="0.3">
      <c r="A5" s="136" t="s">
        <v>212</v>
      </c>
      <c r="D5" s="212" t="s">
        <v>130</v>
      </c>
      <c r="E5" s="215"/>
    </row>
    <row r="6" spans="1:9" s="148" customFormat="1" ht="31.5" customHeight="1" x14ac:dyDescent="0.25">
      <c r="A6" s="198" t="s">
        <v>178</v>
      </c>
      <c r="B6" s="487"/>
      <c r="C6" s="487"/>
      <c r="D6" s="212" t="s">
        <v>129</v>
      </c>
      <c r="E6" s="214"/>
    </row>
    <row r="7" spans="1:9" ht="14.1" customHeight="1" x14ac:dyDescent="0.25"/>
    <row r="8" spans="1:9" ht="24.9" customHeight="1" thickBot="1" x14ac:dyDescent="0.3">
      <c r="A8" s="192" t="s">
        <v>189</v>
      </c>
      <c r="B8" s="193"/>
      <c r="C8" s="193"/>
      <c r="D8" s="194"/>
      <c r="E8" s="149" t="s">
        <v>187</v>
      </c>
    </row>
    <row r="9" spans="1:9" ht="24.75" customHeight="1" x14ac:dyDescent="0.3">
      <c r="A9" s="195"/>
      <c r="B9" s="195"/>
      <c r="C9" s="195"/>
      <c r="D9" s="197"/>
      <c r="E9" s="150"/>
      <c r="G9" s="178" t="s">
        <v>147</v>
      </c>
      <c r="H9" s="179" t="s">
        <v>148</v>
      </c>
      <c r="I9" s="180" t="s">
        <v>149</v>
      </c>
    </row>
    <row r="10" spans="1:9" ht="24.75" customHeight="1" x14ac:dyDescent="0.25">
      <c r="A10" s="195"/>
      <c r="B10" s="195"/>
      <c r="C10" s="195"/>
      <c r="D10" s="197"/>
      <c r="E10" s="150"/>
      <c r="G10" s="174">
        <v>500</v>
      </c>
      <c r="H10" s="184"/>
      <c r="I10" s="208"/>
    </row>
    <row r="11" spans="1:9" ht="24.75" customHeight="1" x14ac:dyDescent="0.25">
      <c r="A11" s="195"/>
      <c r="B11" s="195"/>
      <c r="C11" s="195"/>
      <c r="D11" s="197"/>
      <c r="E11" s="150"/>
      <c r="G11" s="174">
        <v>200</v>
      </c>
      <c r="H11" s="184"/>
      <c r="I11" s="208"/>
    </row>
    <row r="12" spans="1:9" ht="24.75" customHeight="1" x14ac:dyDescent="0.25">
      <c r="A12" s="195"/>
      <c r="B12" s="195"/>
      <c r="C12" s="195"/>
      <c r="D12" s="197"/>
      <c r="E12" s="150"/>
      <c r="G12" s="174">
        <v>100</v>
      </c>
      <c r="H12" s="184"/>
      <c r="I12" s="208"/>
    </row>
    <row r="13" spans="1:9" ht="24.75" customHeight="1" x14ac:dyDescent="0.25">
      <c r="A13" s="195"/>
      <c r="B13" s="195"/>
      <c r="C13" s="195"/>
      <c r="D13" s="197"/>
      <c r="E13" s="150"/>
      <c r="G13" s="174">
        <v>50</v>
      </c>
      <c r="H13" s="184"/>
      <c r="I13" s="208"/>
    </row>
    <row r="14" spans="1:9" ht="24.75" customHeight="1" x14ac:dyDescent="0.25">
      <c r="A14" s="195"/>
      <c r="B14" s="195"/>
      <c r="C14" s="195"/>
      <c r="D14" s="197"/>
      <c r="E14" s="150"/>
      <c r="G14" s="174">
        <v>20</v>
      </c>
      <c r="H14" s="184"/>
      <c r="I14" s="208"/>
    </row>
    <row r="15" spans="1:9" ht="24.75" customHeight="1" x14ac:dyDescent="0.25">
      <c r="A15" s="195"/>
      <c r="B15" s="195"/>
      <c r="C15" s="195"/>
      <c r="D15" s="197"/>
      <c r="E15" s="150"/>
      <c r="G15" s="174">
        <v>10</v>
      </c>
      <c r="H15" s="184"/>
      <c r="I15" s="208"/>
    </row>
    <row r="16" spans="1:9" ht="24.75" customHeight="1" thickBot="1" x14ac:dyDescent="0.3">
      <c r="A16" s="195"/>
      <c r="B16" s="195"/>
      <c r="C16" s="195"/>
      <c r="D16" s="197"/>
      <c r="E16" s="150"/>
      <c r="G16" s="176">
        <v>5</v>
      </c>
      <c r="H16" s="185"/>
      <c r="I16" s="207"/>
    </row>
    <row r="17" spans="1:10" ht="24.75" customHeight="1" thickBot="1" x14ac:dyDescent="0.35">
      <c r="A17" s="195"/>
      <c r="B17" s="195"/>
      <c r="C17" s="195"/>
      <c r="D17" s="197"/>
      <c r="E17" s="150"/>
      <c r="H17" s="200" t="s">
        <v>190</v>
      </c>
      <c r="I17" s="216"/>
    </row>
    <row r="18" spans="1:10" ht="24.75" customHeight="1" x14ac:dyDescent="0.25">
      <c r="A18" s="195"/>
      <c r="B18" s="195"/>
      <c r="C18" s="195"/>
      <c r="D18" s="197"/>
      <c r="E18" s="150"/>
    </row>
    <row r="19" spans="1:10" ht="24.75" customHeight="1" x14ac:dyDescent="0.25">
      <c r="A19" s="195"/>
      <c r="B19" s="195"/>
      <c r="C19" s="195"/>
      <c r="D19" s="197"/>
      <c r="E19" s="150"/>
    </row>
    <row r="20" spans="1:10" ht="24.75" customHeight="1" thickBot="1" x14ac:dyDescent="0.3">
      <c r="A20" s="195"/>
      <c r="B20" s="195"/>
      <c r="C20" s="195"/>
      <c r="D20" s="197"/>
      <c r="E20" s="150"/>
    </row>
    <row r="21" spans="1:10" ht="24.75" customHeight="1" x14ac:dyDescent="0.3">
      <c r="A21" s="195"/>
      <c r="B21" s="195"/>
      <c r="C21" s="195"/>
      <c r="D21" s="197"/>
      <c r="E21" s="150"/>
      <c r="G21" s="178" t="s">
        <v>150</v>
      </c>
      <c r="H21" s="179" t="s">
        <v>148</v>
      </c>
      <c r="I21" s="180" t="s">
        <v>149</v>
      </c>
    </row>
    <row r="22" spans="1:10" ht="24.75" customHeight="1" x14ac:dyDescent="0.25">
      <c r="A22" s="195"/>
      <c r="B22" s="195"/>
      <c r="C22" s="195"/>
      <c r="D22" s="197"/>
      <c r="E22" s="150"/>
      <c r="G22" s="174">
        <v>2</v>
      </c>
      <c r="H22" s="184"/>
      <c r="I22" s="208"/>
    </row>
    <row r="23" spans="1:10" ht="24.75" customHeight="1" x14ac:dyDescent="0.25">
      <c r="A23" s="195"/>
      <c r="B23" s="195"/>
      <c r="C23" s="195"/>
      <c r="D23" s="197"/>
      <c r="E23" s="150"/>
      <c r="G23" s="174">
        <v>1</v>
      </c>
      <c r="H23" s="184"/>
      <c r="I23" s="208"/>
    </row>
    <row r="24" spans="1:10" ht="24.75" customHeight="1" x14ac:dyDescent="0.25">
      <c r="A24" s="195"/>
      <c r="B24" s="195"/>
      <c r="C24" s="195"/>
      <c r="D24" s="197"/>
      <c r="E24" s="150"/>
      <c r="G24" s="174">
        <v>0.5</v>
      </c>
      <c r="H24" s="184"/>
      <c r="I24" s="208"/>
    </row>
    <row r="25" spans="1:10" ht="24.75" customHeight="1" x14ac:dyDescent="0.25">
      <c r="A25" s="195"/>
      <c r="B25" s="195"/>
      <c r="C25" s="195"/>
      <c r="D25" s="197"/>
      <c r="E25" s="150"/>
      <c r="G25" s="174">
        <v>0.2</v>
      </c>
      <c r="H25" s="184"/>
      <c r="I25" s="208"/>
    </row>
    <row r="26" spans="1:10" ht="24.75" customHeight="1" x14ac:dyDescent="0.25">
      <c r="A26" s="195"/>
      <c r="B26" s="195"/>
      <c r="C26" s="195"/>
      <c r="D26" s="197"/>
      <c r="E26" s="150"/>
      <c r="G26" s="174">
        <v>0.1</v>
      </c>
      <c r="H26" s="184"/>
      <c r="I26" s="208"/>
    </row>
    <row r="27" spans="1:10" ht="24.75" customHeight="1" x14ac:dyDescent="0.25">
      <c r="A27" s="195"/>
      <c r="B27" s="195"/>
      <c r="C27" s="195"/>
      <c r="D27" s="197"/>
      <c r="E27" s="150"/>
      <c r="G27" s="174">
        <v>0.05</v>
      </c>
      <c r="H27" s="184"/>
      <c r="I27" s="208"/>
    </row>
    <row r="28" spans="1:10" ht="24.75" customHeight="1" x14ac:dyDescent="0.25">
      <c r="A28" s="195"/>
      <c r="B28" s="195"/>
      <c r="C28" s="195"/>
      <c r="D28" s="197"/>
      <c r="E28" s="150"/>
      <c r="G28" s="174">
        <v>0.02</v>
      </c>
      <c r="H28" s="184"/>
      <c r="I28" s="208"/>
    </row>
    <row r="29" spans="1:10" ht="24.75" customHeight="1" thickBot="1" x14ac:dyDescent="0.35">
      <c r="A29" s="195"/>
      <c r="B29" s="195"/>
      <c r="C29" s="195"/>
      <c r="D29" s="197"/>
      <c r="E29" s="150"/>
      <c r="G29" s="176">
        <v>0.01</v>
      </c>
      <c r="H29" s="185"/>
      <c r="I29" s="207"/>
      <c r="J29" s="200"/>
    </row>
    <row r="30" spans="1:10" ht="24.75" customHeight="1" thickBot="1" x14ac:dyDescent="0.35">
      <c r="A30" s="195"/>
      <c r="B30" s="195"/>
      <c r="C30" s="195"/>
      <c r="D30" s="197"/>
      <c r="E30" s="150"/>
      <c r="H30" s="200" t="s">
        <v>191</v>
      </c>
      <c r="I30" s="216"/>
    </row>
    <row r="31" spans="1:10" ht="24.75" customHeight="1" x14ac:dyDescent="0.25">
      <c r="A31" s="195"/>
      <c r="B31" s="195"/>
      <c r="C31" s="195"/>
      <c r="D31" s="197"/>
      <c r="E31" s="150"/>
    </row>
    <row r="32" spans="1:10" ht="24.75" customHeight="1" x14ac:dyDescent="0.25">
      <c r="A32" s="195"/>
      <c r="B32" s="195"/>
      <c r="C32" s="195"/>
      <c r="D32" s="197"/>
      <c r="E32" s="150"/>
    </row>
    <row r="33" spans="1:5" ht="24.75" customHeight="1" x14ac:dyDescent="0.25">
      <c r="A33" s="195"/>
      <c r="B33" s="195"/>
      <c r="C33" s="195"/>
      <c r="D33" s="197"/>
      <c r="E33" s="150"/>
    </row>
    <row r="34" spans="1:5" ht="24.75" customHeight="1" x14ac:dyDescent="0.25">
      <c r="A34" s="195"/>
      <c r="B34" s="195"/>
      <c r="C34" s="195"/>
      <c r="D34" s="197"/>
      <c r="E34" s="150"/>
    </row>
    <row r="35" spans="1:5" ht="24.75" customHeight="1" x14ac:dyDescent="0.25">
      <c r="A35" s="195"/>
      <c r="B35" s="195"/>
      <c r="C35" s="195"/>
      <c r="D35" s="197"/>
      <c r="E35" s="150"/>
    </row>
    <row r="36" spans="1:5" ht="24.75" customHeight="1" x14ac:dyDescent="0.25">
      <c r="A36" s="195"/>
      <c r="B36" s="195"/>
      <c r="C36" s="195"/>
      <c r="D36" s="197"/>
      <c r="E36" s="150"/>
    </row>
    <row r="37" spans="1:5" ht="24.75" customHeight="1" x14ac:dyDescent="0.25">
      <c r="A37" s="195"/>
      <c r="B37" s="195"/>
      <c r="C37" s="195"/>
      <c r="D37" s="197"/>
      <c r="E37" s="150"/>
    </row>
    <row r="38" spans="1:5" ht="24.75" customHeight="1" x14ac:dyDescent="0.25">
      <c r="A38" s="195"/>
      <c r="B38" s="195"/>
      <c r="C38" s="195"/>
      <c r="D38" s="197"/>
      <c r="E38" s="150"/>
    </row>
    <row r="39" spans="1:5" ht="24.75" customHeight="1" x14ac:dyDescent="0.25">
      <c r="A39" s="195"/>
      <c r="B39" s="195"/>
      <c r="C39" s="195"/>
      <c r="D39" s="197"/>
      <c r="E39" s="150"/>
    </row>
    <row r="40" spans="1:5" ht="24.75" customHeight="1" thickBot="1" x14ac:dyDescent="0.3">
      <c r="A40" s="195"/>
      <c r="B40" s="195"/>
      <c r="C40" s="195"/>
      <c r="D40" s="197"/>
      <c r="E40" s="150"/>
    </row>
    <row r="41" spans="1:5" ht="24.75" customHeight="1" thickBot="1" x14ac:dyDescent="0.4">
      <c r="B41" s="217" t="s">
        <v>214</v>
      </c>
      <c r="D41" s="482" t="s">
        <v>132</v>
      </c>
      <c r="E41" s="482"/>
    </row>
  </sheetData>
  <sheetProtection password="ED79" sheet="1" objects="1" scenarios="1"/>
  <mergeCells count="3">
    <mergeCell ref="A1:I1"/>
    <mergeCell ref="B6:C6"/>
    <mergeCell ref="D41:E41"/>
  </mergeCells>
  <pageMargins left="0.67986111111111114" right="0.75" top="0.90555555555555556" bottom="0.90555555555555556" header="0.51180555555555551" footer="0.51180555555555551"/>
  <pageSetup paperSize="9" scale="63" firstPageNumber="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4C1DE-9511-4F8E-A94F-A6BDFCBDCF87}">
  <dimension ref="A1:E33"/>
  <sheetViews>
    <sheetView zoomScale="70" zoomScaleNormal="70" workbookViewId="0">
      <selection activeCell="E6" sqref="E6"/>
    </sheetView>
  </sheetViews>
  <sheetFormatPr baseColWidth="10" defaultColWidth="11.44140625" defaultRowHeight="13.2" x14ac:dyDescent="0.25"/>
  <cols>
    <col min="1" max="1" width="21.88671875" style="5" customWidth="1"/>
    <col min="2" max="2" width="11.33203125" style="5" customWidth="1"/>
    <col min="3" max="3" width="11.88671875" style="5" customWidth="1"/>
    <col min="4" max="5" width="18.6640625" style="5" customWidth="1"/>
    <col min="6" max="16384" width="11.44140625" style="5"/>
  </cols>
  <sheetData>
    <row r="1" spans="1:5" ht="35.25" customHeight="1" x14ac:dyDescent="0.25">
      <c r="A1" s="493" t="s">
        <v>181</v>
      </c>
      <c r="B1" s="493"/>
      <c r="C1" s="493"/>
      <c r="D1" s="493"/>
      <c r="E1" s="493"/>
    </row>
    <row r="4" spans="1:5" ht="30" customHeight="1" x14ac:dyDescent="0.25">
      <c r="A4" s="152" t="s">
        <v>182</v>
      </c>
      <c r="B4" s="153"/>
      <c r="C4" s="153"/>
      <c r="D4" s="154" t="s">
        <v>133</v>
      </c>
      <c r="E4" s="155" t="s">
        <v>134</v>
      </c>
    </row>
    <row r="5" spans="1:5" ht="29.25" customHeight="1" x14ac:dyDescent="0.25">
      <c r="A5" s="152" t="s">
        <v>135</v>
      </c>
      <c r="B5" s="153"/>
      <c r="C5" s="153"/>
      <c r="D5" s="155" t="s">
        <v>183</v>
      </c>
      <c r="E5" s="153" t="s">
        <v>184</v>
      </c>
    </row>
    <row r="7" spans="1:5" ht="24.9" customHeight="1" x14ac:dyDescent="0.25">
      <c r="B7" s="494" t="s">
        <v>136</v>
      </c>
      <c r="C7" s="494"/>
      <c r="D7" s="494" t="s">
        <v>137</v>
      </c>
      <c r="E7" s="494"/>
    </row>
    <row r="8" spans="1:5" ht="24.9" customHeight="1" x14ac:dyDescent="0.25">
      <c r="B8" s="156" t="s">
        <v>138</v>
      </c>
      <c r="C8" s="156" t="s">
        <v>180</v>
      </c>
      <c r="D8" s="156" t="s">
        <v>139</v>
      </c>
      <c r="E8" s="156" t="s">
        <v>140</v>
      </c>
    </row>
    <row r="9" spans="1:5" s="153" customFormat="1" ht="35.1" customHeight="1" x14ac:dyDescent="0.25">
      <c r="A9" s="157" t="s">
        <v>179</v>
      </c>
      <c r="B9" s="158"/>
      <c r="C9" s="158"/>
      <c r="D9" s="158"/>
      <c r="E9" s="158"/>
    </row>
    <row r="10" spans="1:5" s="153" customFormat="1" ht="35.1" customHeight="1" x14ac:dyDescent="0.25">
      <c r="A10" s="157" t="s">
        <v>179</v>
      </c>
      <c r="B10" s="158"/>
      <c r="C10" s="158"/>
      <c r="D10" s="158"/>
      <c r="E10" s="158"/>
    </row>
    <row r="11" spans="1:5" s="153" customFormat="1" ht="35.1" customHeight="1" x14ac:dyDescent="0.25">
      <c r="A11" s="157" t="s">
        <v>179</v>
      </c>
      <c r="B11" s="158"/>
      <c r="C11" s="158"/>
      <c r="D11" s="158"/>
      <c r="E11" s="158"/>
    </row>
    <row r="12" spans="1:5" ht="24.9" customHeight="1" x14ac:dyDescent="0.25"/>
    <row r="13" spans="1:5" ht="24.9" customHeight="1" x14ac:dyDescent="0.25">
      <c r="B13" s="494" t="s">
        <v>141</v>
      </c>
      <c r="C13" s="494"/>
      <c r="D13" s="494" t="s">
        <v>137</v>
      </c>
      <c r="E13" s="494"/>
    </row>
    <row r="14" spans="1:5" ht="24.9" customHeight="1" x14ac:dyDescent="0.25">
      <c r="B14" s="156" t="s">
        <v>138</v>
      </c>
      <c r="C14" s="156" t="s">
        <v>180</v>
      </c>
      <c r="D14" s="156" t="s">
        <v>139</v>
      </c>
      <c r="E14" s="156" t="s">
        <v>140</v>
      </c>
    </row>
    <row r="15" spans="1:5" s="153" customFormat="1" ht="35.1" customHeight="1" x14ac:dyDescent="0.25">
      <c r="A15" s="157"/>
      <c r="B15" s="158"/>
      <c r="C15" s="158"/>
      <c r="D15" s="158"/>
      <c r="E15" s="158"/>
    </row>
    <row r="16" spans="1:5" s="153" customFormat="1" ht="35.1" customHeight="1" x14ac:dyDescent="0.25">
      <c r="A16" s="157"/>
      <c r="B16" s="158"/>
      <c r="C16" s="158"/>
      <c r="D16" s="158"/>
      <c r="E16" s="158"/>
    </row>
    <row r="17" spans="1:5" s="153" customFormat="1" ht="35.1" customHeight="1" x14ac:dyDescent="0.25">
      <c r="A17" s="157"/>
      <c r="B17" s="158"/>
      <c r="C17" s="158"/>
      <c r="D17" s="158"/>
      <c r="E17" s="158"/>
    </row>
    <row r="18" spans="1:5" s="153" customFormat="1" ht="35.1" customHeight="1" x14ac:dyDescent="0.25">
      <c r="A18" s="157"/>
      <c r="B18" s="158"/>
      <c r="C18" s="158"/>
      <c r="D18" s="158"/>
      <c r="E18" s="158"/>
    </row>
    <row r="19" spans="1:5" s="153" customFormat="1" ht="35.1" customHeight="1" x14ac:dyDescent="0.25">
      <c r="A19" s="157"/>
      <c r="B19" s="158"/>
      <c r="C19" s="158"/>
      <c r="D19" s="158"/>
      <c r="E19" s="158"/>
    </row>
    <row r="20" spans="1:5" s="153" customFormat="1" ht="35.1" customHeight="1" x14ac:dyDescent="0.25">
      <c r="A20" s="157"/>
      <c r="B20" s="158"/>
      <c r="C20" s="158"/>
      <c r="D20" s="158"/>
      <c r="E20" s="158"/>
    </row>
    <row r="21" spans="1:5" s="153" customFormat="1" ht="35.1" customHeight="1" x14ac:dyDescent="0.25">
      <c r="A21" s="157"/>
      <c r="B21" s="158"/>
      <c r="C21" s="158"/>
      <c r="D21" s="158"/>
      <c r="E21" s="158"/>
    </row>
    <row r="22" spans="1:5" ht="20.100000000000001" customHeight="1" x14ac:dyDescent="0.25"/>
    <row r="23" spans="1:5" ht="20.100000000000001" customHeight="1" x14ac:dyDescent="0.25">
      <c r="A23" s="492"/>
      <c r="B23" s="492"/>
      <c r="C23" s="492"/>
      <c r="D23" s="492"/>
      <c r="E23" s="492"/>
    </row>
    <row r="24" spans="1:5" ht="20.100000000000001" customHeight="1" x14ac:dyDescent="0.25">
      <c r="A24" s="492"/>
      <c r="B24" s="492"/>
      <c r="C24" s="492"/>
      <c r="D24" s="492"/>
      <c r="E24" s="492"/>
    </row>
    <row r="25" spans="1:5" ht="20.100000000000001" customHeight="1" x14ac:dyDescent="0.25">
      <c r="A25" s="492"/>
      <c r="B25" s="492"/>
      <c r="C25" s="492"/>
      <c r="D25" s="492"/>
      <c r="E25" s="492"/>
    </row>
    <row r="26" spans="1:5" ht="20.100000000000001" customHeight="1" x14ac:dyDescent="0.25">
      <c r="A26" s="492"/>
      <c r="B26" s="492"/>
      <c r="C26" s="492"/>
      <c r="D26" s="492"/>
      <c r="E26" s="492"/>
    </row>
    <row r="29" spans="1:5" ht="24.9" customHeight="1" x14ac:dyDescent="0.25"/>
    <row r="30" spans="1:5" ht="24.9" customHeight="1" x14ac:dyDescent="0.25"/>
    <row r="31" spans="1:5" ht="24.9" customHeight="1" x14ac:dyDescent="0.25"/>
    <row r="32" spans="1:5" ht="24.9" customHeight="1" x14ac:dyDescent="0.25"/>
    <row r="33" ht="24.9" customHeight="1" x14ac:dyDescent="0.25"/>
  </sheetData>
  <sheetProtection password="ED79" sheet="1" objects="1" scenarios="1"/>
  <mergeCells count="9">
    <mergeCell ref="A24:E24"/>
    <mergeCell ref="A25:E25"/>
    <mergeCell ref="A26:E26"/>
    <mergeCell ref="A1:E1"/>
    <mergeCell ref="B7:C7"/>
    <mergeCell ref="D7:E7"/>
    <mergeCell ref="B13:C13"/>
    <mergeCell ref="D13:E13"/>
    <mergeCell ref="A23:E23"/>
  </mergeCells>
  <printOptions horizontalCentered="1" verticalCentered="1"/>
  <pageMargins left="0.62986111111111109" right="0.62986111111111109" top="0.90555555555555556" bottom="0.90555555555555556" header="0.51180555555555551" footer="0.51180555555555551"/>
  <pageSetup paperSize="9" scale="95" firstPageNumber="0" orientation="portrait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3CF73-00CC-4A6A-B6B4-D9241BB19C0F}">
  <dimension ref="A1:D16"/>
  <sheetViews>
    <sheetView zoomScale="75" zoomScaleNormal="75" workbookViewId="0">
      <selection sqref="A1:D1"/>
    </sheetView>
  </sheetViews>
  <sheetFormatPr baseColWidth="10" defaultColWidth="11.44140625" defaultRowHeight="13.2" x14ac:dyDescent="0.25"/>
  <cols>
    <col min="1" max="1" width="18.6640625" style="5" customWidth="1"/>
    <col min="2" max="2" width="53.5546875" style="5" customWidth="1"/>
    <col min="3" max="3" width="16" style="5" customWidth="1"/>
    <col min="4" max="4" width="33.44140625" style="5" customWidth="1"/>
    <col min="5" max="16384" width="11.44140625" style="5"/>
  </cols>
  <sheetData>
    <row r="1" spans="1:4" ht="36" customHeight="1" thickBot="1" x14ac:dyDescent="0.3">
      <c r="A1" s="483" t="s">
        <v>142</v>
      </c>
      <c r="B1" s="483"/>
      <c r="C1" s="483"/>
      <c r="D1" s="483"/>
    </row>
    <row r="2" spans="1:4" ht="8.25" customHeight="1" x14ac:dyDescent="0.25"/>
    <row r="3" spans="1:4" ht="18.75" customHeight="1" x14ac:dyDescent="0.3">
      <c r="A3" s="495"/>
      <c r="B3" s="495"/>
      <c r="C3" s="495"/>
      <c r="D3" s="495"/>
    </row>
    <row r="4" spans="1:4" ht="27.75" customHeight="1" thickBot="1" x14ac:dyDescent="0.4">
      <c r="A4" s="496" t="s">
        <v>186</v>
      </c>
      <c r="B4" s="496"/>
      <c r="C4" s="496"/>
      <c r="D4" s="496"/>
    </row>
    <row r="5" spans="1:4" s="162" customFormat="1" ht="46.5" customHeight="1" thickBot="1" x14ac:dyDescent="0.3">
      <c r="A5" s="159" t="s">
        <v>143</v>
      </c>
      <c r="B5" s="160" t="s">
        <v>185</v>
      </c>
      <c r="C5" s="160" t="s">
        <v>144</v>
      </c>
      <c r="D5" s="161" t="s">
        <v>145</v>
      </c>
    </row>
    <row r="6" spans="1:4" ht="30" customHeight="1" x14ac:dyDescent="0.25">
      <c r="A6" s="163"/>
      <c r="B6" s="164"/>
      <c r="C6" s="164"/>
      <c r="D6" s="165"/>
    </row>
    <row r="7" spans="1:4" ht="30" customHeight="1" x14ac:dyDescent="0.25">
      <c r="A7" s="166"/>
      <c r="B7" s="150"/>
      <c r="C7" s="150"/>
      <c r="D7" s="167"/>
    </row>
    <row r="8" spans="1:4" ht="30" customHeight="1" x14ac:dyDescent="0.25">
      <c r="A8" s="166"/>
      <c r="B8" s="150"/>
      <c r="C8" s="150"/>
      <c r="D8" s="167"/>
    </row>
    <row r="9" spans="1:4" ht="30" customHeight="1" x14ac:dyDescent="0.25">
      <c r="A9" s="166"/>
      <c r="B9" s="150"/>
      <c r="C9" s="150"/>
      <c r="D9" s="167"/>
    </row>
    <row r="10" spans="1:4" ht="30" customHeight="1" x14ac:dyDescent="0.25">
      <c r="A10" s="166"/>
      <c r="B10" s="150"/>
      <c r="C10" s="150"/>
      <c r="D10" s="167"/>
    </row>
    <row r="11" spans="1:4" ht="30" customHeight="1" x14ac:dyDescent="0.25">
      <c r="A11" s="166"/>
      <c r="B11" s="150"/>
      <c r="C11" s="150"/>
      <c r="D11" s="167"/>
    </row>
    <row r="12" spans="1:4" ht="30" customHeight="1" x14ac:dyDescent="0.25">
      <c r="A12" s="166"/>
      <c r="B12" s="150"/>
      <c r="C12" s="150"/>
      <c r="D12" s="167"/>
    </row>
    <row r="13" spans="1:4" ht="30" customHeight="1" x14ac:dyDescent="0.25">
      <c r="A13" s="166"/>
      <c r="B13" s="150"/>
      <c r="C13" s="150"/>
      <c r="D13" s="167"/>
    </row>
    <row r="14" spans="1:4" ht="30" customHeight="1" x14ac:dyDescent="0.25">
      <c r="A14" s="166"/>
      <c r="B14" s="150"/>
      <c r="C14" s="150"/>
      <c r="D14" s="167"/>
    </row>
    <row r="15" spans="1:4" ht="30" customHeight="1" x14ac:dyDescent="0.25">
      <c r="A15" s="166"/>
      <c r="B15" s="150"/>
      <c r="C15" s="150"/>
      <c r="D15" s="167"/>
    </row>
    <row r="16" spans="1:4" ht="30" customHeight="1" thickBot="1" x14ac:dyDescent="0.3">
      <c r="A16" s="168"/>
      <c r="B16" s="169"/>
      <c r="C16" s="169"/>
      <c r="D16" s="170"/>
    </row>
  </sheetData>
  <sheetProtection password="ED79" sheet="1" objects="1" scenarios="1"/>
  <mergeCells count="3">
    <mergeCell ref="A1:D1"/>
    <mergeCell ref="A3:D3"/>
    <mergeCell ref="A4:D4"/>
  </mergeCells>
  <pageMargins left="0.67986111111111114" right="0.75" top="0.90555555555555556" bottom="0.90555555555555556" header="0.51180555555555551" footer="0.51180555555555551"/>
  <pageSetup paperSize="9" scale="95" firstPageNumber="0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72FE5-32C0-4154-8EBE-5A8749AA1CED}">
  <sheetPr>
    <tabColor rgb="FFFFFF00"/>
    <pageSetUpPr fitToPage="1"/>
  </sheetPr>
  <dimension ref="A1:E11"/>
  <sheetViews>
    <sheetView showGridLines="0" workbookViewId="0">
      <selection activeCell="E10" sqref="A1:E10"/>
    </sheetView>
  </sheetViews>
  <sheetFormatPr baseColWidth="10" defaultRowHeight="12.6" x14ac:dyDescent="0.25"/>
  <cols>
    <col min="2" max="2" width="55.88671875" customWidth="1"/>
    <col min="3" max="3" width="2.88671875" customWidth="1"/>
    <col min="5" max="5" width="58.109375" customWidth="1"/>
  </cols>
  <sheetData>
    <row r="1" spans="1:5" ht="72" customHeight="1" thickBot="1" x14ac:dyDescent="0.3">
      <c r="A1" s="389" t="s">
        <v>177</v>
      </c>
      <c r="B1" s="389"/>
      <c r="C1" s="389"/>
      <c r="D1" s="389"/>
      <c r="E1" s="389"/>
    </row>
    <row r="2" spans="1:5" ht="30.75" customHeight="1" x14ac:dyDescent="0.25">
      <c r="A2" s="385" t="s">
        <v>14</v>
      </c>
      <c r="B2" s="386"/>
      <c r="D2" s="387" t="s">
        <v>15</v>
      </c>
      <c r="E2" s="388"/>
    </row>
    <row r="3" spans="1:5" ht="75.599999999999994" x14ac:dyDescent="0.25">
      <c r="A3" s="301">
        <v>70700008</v>
      </c>
      <c r="B3" s="299" t="s">
        <v>200</v>
      </c>
      <c r="C3" s="4"/>
      <c r="D3" s="303">
        <v>60700008</v>
      </c>
      <c r="E3" s="297" t="s">
        <v>172</v>
      </c>
    </row>
    <row r="4" spans="1:5" ht="88.2" x14ac:dyDescent="0.25">
      <c r="A4" s="301">
        <v>70800008</v>
      </c>
      <c r="B4" s="299" t="s">
        <v>199</v>
      </c>
      <c r="C4" s="4"/>
      <c r="D4" s="303">
        <v>61810008</v>
      </c>
      <c r="E4" s="297" t="s">
        <v>174</v>
      </c>
    </row>
    <row r="5" spans="1:5" ht="50.4" x14ac:dyDescent="0.25">
      <c r="A5" s="301">
        <v>74100008</v>
      </c>
      <c r="B5" s="299" t="s">
        <v>167</v>
      </c>
      <c r="C5" s="4"/>
      <c r="D5" s="303">
        <v>61681008</v>
      </c>
      <c r="E5" s="297" t="s">
        <v>173</v>
      </c>
    </row>
    <row r="6" spans="1:5" ht="50.4" x14ac:dyDescent="0.25">
      <c r="A6" s="301">
        <v>75511008</v>
      </c>
      <c r="B6" s="299" t="s">
        <v>168</v>
      </c>
      <c r="C6" s="4"/>
      <c r="D6" s="303">
        <v>65860008</v>
      </c>
      <c r="E6" s="297" t="s">
        <v>175</v>
      </c>
    </row>
    <row r="7" spans="1:5" ht="25.2" x14ac:dyDescent="0.25">
      <c r="A7" s="301">
        <v>75510008</v>
      </c>
      <c r="B7" s="299" t="s">
        <v>198</v>
      </c>
      <c r="C7" s="4"/>
      <c r="D7" s="303">
        <v>62700008</v>
      </c>
      <c r="E7" s="297" t="s">
        <v>201</v>
      </c>
    </row>
    <row r="8" spans="1:5" ht="37.799999999999997" x14ac:dyDescent="0.25">
      <c r="A8" s="301">
        <v>75620008</v>
      </c>
      <c r="B8" s="299" t="s">
        <v>169</v>
      </c>
      <c r="C8" s="4"/>
      <c r="D8" s="303">
        <v>67000008</v>
      </c>
      <c r="E8" s="297" t="s">
        <v>202</v>
      </c>
    </row>
    <row r="9" spans="1:5" ht="51" hidden="1" customHeight="1" x14ac:dyDescent="0.25">
      <c r="A9" s="301">
        <v>76700008</v>
      </c>
      <c r="B9" s="299" t="s">
        <v>170</v>
      </c>
      <c r="C9" s="4"/>
      <c r="D9" s="303">
        <v>68000008</v>
      </c>
      <c r="E9" s="297" t="s">
        <v>176</v>
      </c>
    </row>
    <row r="10" spans="1:5" ht="51" thickBot="1" x14ac:dyDescent="0.3">
      <c r="A10" s="302">
        <v>77000008</v>
      </c>
      <c r="B10" s="300" t="s">
        <v>171</v>
      </c>
      <c r="C10" s="4"/>
      <c r="D10" s="304">
        <v>68000008</v>
      </c>
      <c r="E10" s="298" t="s">
        <v>176</v>
      </c>
    </row>
    <row r="11" spans="1:5" x14ac:dyDescent="0.25">
      <c r="E11" s="104" t="s">
        <v>216</v>
      </c>
    </row>
  </sheetData>
  <sheetProtection password="ED79" sheet="1"/>
  <mergeCells count="3">
    <mergeCell ref="A2:B2"/>
    <mergeCell ref="D2:E2"/>
    <mergeCell ref="A1:E1"/>
  </mergeCells>
  <pageMargins left="0.7" right="0.7" top="0.75" bottom="0.75" header="0.3" footer="0.3"/>
  <pageSetup paperSize="9" scale="9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E1532-5214-4805-99FF-7CD3109A192C}">
  <sheetPr>
    <tabColor rgb="FFFF0000"/>
  </sheetPr>
  <dimension ref="A1:AE317"/>
  <sheetViews>
    <sheetView showGridLines="0" tabSelected="1" zoomScale="80" zoomScaleNormal="80" zoomScaleSheetLayoutView="75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D8" sqref="D8"/>
    </sheetView>
  </sheetViews>
  <sheetFormatPr baseColWidth="10" defaultColWidth="11.44140625" defaultRowHeight="13.2" x14ac:dyDescent="0.25"/>
  <cols>
    <col min="1" max="1" width="5" style="293" customWidth="1"/>
    <col min="2" max="3" width="9.6640625" style="293" customWidth="1"/>
    <col min="4" max="4" width="50.6640625" style="6" customWidth="1"/>
    <col min="5" max="6" width="12.6640625" style="6" customWidth="1"/>
    <col min="7" max="8" width="10.6640625" style="294" customWidth="1"/>
    <col min="9" max="9" width="15.6640625" style="294" customWidth="1"/>
    <col min="10" max="11" width="10.6640625" style="295" customWidth="1"/>
    <col min="12" max="13" width="15.6640625" style="295" customWidth="1"/>
    <col min="14" max="19" width="12.6640625" style="295" customWidth="1"/>
    <col min="20" max="20" width="12.6640625" style="295" hidden="1" customWidth="1"/>
    <col min="21" max="21" width="12.6640625" style="295" customWidth="1"/>
    <col min="22" max="22" width="7.44140625" style="296" customWidth="1"/>
    <col min="23" max="29" width="12.6640625" style="295" customWidth="1"/>
    <col min="30" max="31" width="11.5546875" customWidth="1"/>
    <col min="32" max="16384" width="11.44140625" style="6"/>
  </cols>
  <sheetData>
    <row r="1" spans="1:31" ht="35.25" customHeight="1" thickTop="1" thickBot="1" x14ac:dyDescent="0.3">
      <c r="A1" s="342" t="str">
        <f>Coordonnées!B2&amp;" - "&amp;Coordonnées!B4</f>
        <v xml:space="preserve"> - </v>
      </c>
      <c r="B1" s="342"/>
      <c r="C1" s="342"/>
      <c r="D1" s="342"/>
      <c r="E1" s="343" t="s">
        <v>10</v>
      </c>
      <c r="F1" s="343"/>
      <c r="G1" s="344" t="s">
        <v>11</v>
      </c>
      <c r="H1" s="344"/>
      <c r="I1" s="344"/>
      <c r="J1" s="345" t="s">
        <v>12</v>
      </c>
      <c r="K1" s="345"/>
      <c r="L1" s="345"/>
      <c r="M1" s="365" t="s">
        <v>13</v>
      </c>
      <c r="N1" s="353" t="s">
        <v>14</v>
      </c>
      <c r="O1" s="353"/>
      <c r="P1" s="353"/>
      <c r="Q1" s="353"/>
      <c r="R1" s="353"/>
      <c r="S1" s="353"/>
      <c r="T1" s="353"/>
      <c r="U1" s="353"/>
      <c r="V1" s="7"/>
      <c r="W1" s="345" t="s">
        <v>15</v>
      </c>
      <c r="X1" s="345"/>
      <c r="Y1" s="345"/>
      <c r="Z1" s="345"/>
      <c r="AA1" s="345"/>
      <c r="AB1" s="345"/>
      <c r="AC1" s="345"/>
    </row>
    <row r="2" spans="1:31" ht="16.5" customHeight="1" thickTop="1" thickBot="1" x14ac:dyDescent="0.35">
      <c r="A2" s="349" t="s">
        <v>16</v>
      </c>
      <c r="B2" s="350" t="s">
        <v>17</v>
      </c>
      <c r="C2" s="8" t="s">
        <v>18</v>
      </c>
      <c r="D2" s="351" t="s">
        <v>19</v>
      </c>
      <c r="E2" s="352" t="s">
        <v>20</v>
      </c>
      <c r="F2" s="351" t="s">
        <v>21</v>
      </c>
      <c r="G2" s="346" t="s">
        <v>22</v>
      </c>
      <c r="H2" s="347" t="s">
        <v>23</v>
      </c>
      <c r="I2" s="348" t="s">
        <v>24</v>
      </c>
      <c r="J2" s="346" t="s">
        <v>22</v>
      </c>
      <c r="K2" s="354" t="s">
        <v>23</v>
      </c>
      <c r="L2" s="355" t="s">
        <v>24</v>
      </c>
      <c r="M2" s="366"/>
      <c r="N2" s="224">
        <v>70700008</v>
      </c>
      <c r="O2" s="225">
        <v>70800008</v>
      </c>
      <c r="P2" s="225">
        <v>74100008</v>
      </c>
      <c r="Q2" s="225">
        <v>75511008</v>
      </c>
      <c r="R2" s="225">
        <v>75510008</v>
      </c>
      <c r="S2" s="225">
        <v>75620008</v>
      </c>
      <c r="T2" s="225">
        <v>76700008</v>
      </c>
      <c r="U2" s="226">
        <v>77000008</v>
      </c>
      <c r="V2" s="373" t="s">
        <v>25</v>
      </c>
      <c r="W2" s="9">
        <v>60700008</v>
      </c>
      <c r="X2" s="10">
        <v>61810008</v>
      </c>
      <c r="Y2" s="11">
        <v>65860008</v>
      </c>
      <c r="Z2" s="11">
        <v>61681008</v>
      </c>
      <c r="AA2" s="11">
        <v>62700008</v>
      </c>
      <c r="AB2" s="10">
        <v>67000008</v>
      </c>
      <c r="AC2" s="12">
        <v>68000008</v>
      </c>
    </row>
    <row r="3" spans="1:31" customFormat="1" ht="25.2" customHeight="1" thickTop="1" thickBot="1" x14ac:dyDescent="0.3">
      <c r="A3" s="349"/>
      <c r="B3" s="350"/>
      <c r="C3" s="13" t="s">
        <v>26</v>
      </c>
      <c r="D3" s="351"/>
      <c r="E3" s="352"/>
      <c r="F3" s="351"/>
      <c r="G3" s="346"/>
      <c r="H3" s="347"/>
      <c r="I3" s="348"/>
      <c r="J3" s="346"/>
      <c r="K3" s="354"/>
      <c r="L3" s="355"/>
      <c r="M3" s="367" t="s">
        <v>257</v>
      </c>
      <c r="N3" s="374" t="s">
        <v>27</v>
      </c>
      <c r="O3" s="375" t="s">
        <v>28</v>
      </c>
      <c r="P3" s="356" t="s">
        <v>29</v>
      </c>
      <c r="Q3" s="356" t="s">
        <v>30</v>
      </c>
      <c r="R3" s="356" t="s">
        <v>197</v>
      </c>
      <c r="S3" s="357" t="s">
        <v>31</v>
      </c>
      <c r="T3" s="358" t="s">
        <v>32</v>
      </c>
      <c r="U3" s="361" t="s">
        <v>33</v>
      </c>
      <c r="V3" s="373"/>
      <c r="W3" s="372" t="s">
        <v>34</v>
      </c>
      <c r="X3" s="363" t="s">
        <v>35</v>
      </c>
      <c r="Y3" s="363" t="s">
        <v>36</v>
      </c>
      <c r="Z3" s="364" t="s">
        <v>203</v>
      </c>
      <c r="AA3" s="363" t="s">
        <v>204</v>
      </c>
      <c r="AB3" s="363" t="s">
        <v>37</v>
      </c>
      <c r="AC3" s="362" t="s">
        <v>38</v>
      </c>
      <c r="AD3" s="14"/>
    </row>
    <row r="4" spans="1:31" customFormat="1" ht="14.25" customHeight="1" thickTop="1" thickBot="1" x14ac:dyDescent="0.3">
      <c r="A4" s="349"/>
      <c r="B4" s="350"/>
      <c r="C4" s="13" t="s">
        <v>39</v>
      </c>
      <c r="D4" s="351"/>
      <c r="E4" s="352"/>
      <c r="F4" s="351"/>
      <c r="G4" s="346"/>
      <c r="H4" s="347"/>
      <c r="I4" s="348"/>
      <c r="J4" s="346"/>
      <c r="K4" s="354"/>
      <c r="L4" s="355"/>
      <c r="M4" s="368"/>
      <c r="N4" s="374"/>
      <c r="O4" s="375"/>
      <c r="P4" s="356"/>
      <c r="Q4" s="356"/>
      <c r="R4" s="356"/>
      <c r="S4" s="357"/>
      <c r="T4" s="359"/>
      <c r="U4" s="361"/>
      <c r="V4" s="373"/>
      <c r="W4" s="372"/>
      <c r="X4" s="363"/>
      <c r="Y4" s="363"/>
      <c r="Z4" s="363"/>
      <c r="AA4" s="363"/>
      <c r="AB4" s="363"/>
      <c r="AC4" s="362"/>
      <c r="AD4" s="14"/>
    </row>
    <row r="5" spans="1:31" customFormat="1" ht="19.5" customHeight="1" thickTop="1" thickBot="1" x14ac:dyDescent="0.3">
      <c r="A5" s="349"/>
      <c r="B5" s="350"/>
      <c r="C5" s="13" t="s">
        <v>40</v>
      </c>
      <c r="D5" s="351"/>
      <c r="E5" s="352"/>
      <c r="F5" s="351"/>
      <c r="G5" s="346"/>
      <c r="H5" s="347"/>
      <c r="I5" s="348"/>
      <c r="J5" s="346"/>
      <c r="K5" s="354"/>
      <c r="L5" s="355"/>
      <c r="M5" s="336">
        <f>'Rapprochement bancaire'!E11</f>
        <v>0</v>
      </c>
      <c r="N5" s="374"/>
      <c r="O5" s="375"/>
      <c r="P5" s="356"/>
      <c r="Q5" s="356"/>
      <c r="R5" s="356"/>
      <c r="S5" s="357"/>
      <c r="T5" s="360"/>
      <c r="U5" s="361"/>
      <c r="V5" s="373"/>
      <c r="W5" s="372"/>
      <c r="X5" s="363"/>
      <c r="Y5" s="363"/>
      <c r="Z5" s="363"/>
      <c r="AA5" s="363"/>
      <c r="AB5" s="363"/>
      <c r="AC5" s="362"/>
      <c r="AD5" s="14"/>
    </row>
    <row r="6" spans="1:31" s="24" customFormat="1" ht="23.25" customHeight="1" thickTop="1" thickBot="1" x14ac:dyDescent="0.3">
      <c r="A6" s="369"/>
      <c r="B6" s="370"/>
      <c r="C6" s="371" t="s">
        <v>41</v>
      </c>
      <c r="D6" s="218" t="s">
        <v>42</v>
      </c>
      <c r="E6" s="220">
        <f t="shared" ref="E6:U6" si="0">E316</f>
        <v>0</v>
      </c>
      <c r="F6" s="221">
        <f t="shared" si="0"/>
        <v>0</v>
      </c>
      <c r="G6" s="15">
        <f t="shared" si="0"/>
        <v>0</v>
      </c>
      <c r="H6" s="16">
        <f t="shared" si="0"/>
        <v>0</v>
      </c>
      <c r="I6" s="17">
        <f t="shared" si="0"/>
        <v>0</v>
      </c>
      <c r="J6" s="18">
        <f t="shared" si="0"/>
        <v>0</v>
      </c>
      <c r="K6" s="19">
        <f t="shared" si="0"/>
        <v>0</v>
      </c>
      <c r="L6" s="20">
        <f t="shared" si="0"/>
        <v>0</v>
      </c>
      <c r="M6" s="305">
        <f t="shared" si="0"/>
        <v>0</v>
      </c>
      <c r="N6" s="21">
        <f t="shared" si="0"/>
        <v>0</v>
      </c>
      <c r="O6" s="19">
        <f t="shared" si="0"/>
        <v>0</v>
      </c>
      <c r="P6" s="19">
        <f t="shared" si="0"/>
        <v>0</v>
      </c>
      <c r="Q6" s="19">
        <f t="shared" si="0"/>
        <v>0</v>
      </c>
      <c r="R6" s="19">
        <f t="shared" si="0"/>
        <v>0</v>
      </c>
      <c r="S6" s="19">
        <f t="shared" si="0"/>
        <v>0</v>
      </c>
      <c r="T6" s="19">
        <f t="shared" si="0"/>
        <v>0</v>
      </c>
      <c r="U6" s="22">
        <f t="shared" si="0"/>
        <v>0</v>
      </c>
      <c r="V6" s="307"/>
      <c r="W6" s="21">
        <f t="shared" ref="W6:AC6" si="1">W316</f>
        <v>0</v>
      </c>
      <c r="X6" s="19">
        <f t="shared" si="1"/>
        <v>0</v>
      </c>
      <c r="Y6" s="19">
        <f t="shared" si="1"/>
        <v>0</v>
      </c>
      <c r="Z6" s="19">
        <f t="shared" si="1"/>
        <v>0</v>
      </c>
      <c r="AA6" s="19">
        <f t="shared" si="1"/>
        <v>0</v>
      </c>
      <c r="AB6" s="19">
        <f t="shared" si="1"/>
        <v>0</v>
      </c>
      <c r="AC6" s="23">
        <f t="shared" si="1"/>
        <v>0</v>
      </c>
    </row>
    <row r="7" spans="1:31" s="31" customFormat="1" ht="20.25" customHeight="1" thickTop="1" thickBot="1" x14ac:dyDescent="0.3">
      <c r="A7" s="369"/>
      <c r="B7" s="370"/>
      <c r="C7" s="371"/>
      <c r="D7" s="219" t="s">
        <v>218</v>
      </c>
      <c r="E7" s="222"/>
      <c r="F7" s="223"/>
      <c r="G7" s="376" t="s">
        <v>263</v>
      </c>
      <c r="H7" s="377"/>
      <c r="I7" s="25">
        <f>Coordonnées!B11</f>
        <v>0</v>
      </c>
      <c r="J7" s="376" t="s">
        <v>263</v>
      </c>
      <c r="K7" s="377"/>
      <c r="L7" s="26">
        <f>Coordonnées!B12</f>
        <v>0</v>
      </c>
      <c r="M7" s="341" t="str">
        <f>IF(I7+L7=0,"",I7+L7)</f>
        <v/>
      </c>
      <c r="N7" s="27"/>
      <c r="O7" s="28"/>
      <c r="P7" s="28"/>
      <c r="Q7" s="28"/>
      <c r="R7" s="28"/>
      <c r="S7" s="28"/>
      <c r="T7" s="28"/>
      <c r="U7" s="29"/>
      <c r="V7" s="308"/>
      <c r="W7" s="27"/>
      <c r="X7" s="28"/>
      <c r="Y7" s="28"/>
      <c r="Z7" s="28"/>
      <c r="AA7" s="28"/>
      <c r="AB7" s="29"/>
      <c r="AC7" s="30"/>
      <c r="AD7" s="4"/>
      <c r="AE7" s="4"/>
    </row>
    <row r="8" spans="1:31" s="31" customFormat="1" ht="20.100000000000001" customHeight="1" x14ac:dyDescent="0.25">
      <c r="A8" s="333">
        <v>1</v>
      </c>
      <c r="B8" s="32"/>
      <c r="C8" s="33"/>
      <c r="D8" s="34"/>
      <c r="E8" s="35"/>
      <c r="F8" s="36"/>
      <c r="G8" s="37"/>
      <c r="H8" s="38"/>
      <c r="I8" s="39" t="str">
        <f>IF($D8="","",I7+G8-H8)</f>
        <v/>
      </c>
      <c r="J8" s="35"/>
      <c r="K8" s="36"/>
      <c r="L8" s="39" t="str">
        <f>IF($D8="","",L7+J8-K8)</f>
        <v/>
      </c>
      <c r="M8" s="306" t="str">
        <f t="shared" ref="M8:M71" si="2">IF(D8="","",I8+L8)</f>
        <v/>
      </c>
      <c r="N8" s="35"/>
      <c r="O8" s="36"/>
      <c r="P8" s="40"/>
      <c r="Q8" s="36"/>
      <c r="R8" s="40"/>
      <c r="S8" s="40"/>
      <c r="T8" s="36"/>
      <c r="U8" s="41"/>
      <c r="V8" s="309" t="str">
        <f t="shared" ref="V8:V71" si="3">IF(E8+F8+G8+H8+J8+K8=0,IF(N8+O8+P8+Q8+R8+S8+T8+U8+W8+X8+Y8+Z8+AA8+AB8+AC8&gt;0,"Classe",""),IF(OR(AND(E8&lt;&gt;0,F8=0,SUM(N8:U8)=0,SUM(W8:AC8)=0,H8+K8=0,G8+J8=E8),AND(F8&lt;&gt;0,E8=0,SUM(N8:U8)=0,SUM(W8:AC8)=0,G8+J8=0,H8+K8=F8),AND(E8=0,F8=0,H8+K8&lt;&gt;0,H8+K8=SUM(W8:AC8),SUM(N8:U8)=0,(H8+K8)&lt;&gt;(G8+J8)),AND(E8=0,F8=0,G8+J8&lt;&gt;0,G8+J8=SUM(N8:U8),SUM(W8:AC8)=0,(H8+K8)&lt;&gt;(G8+J8)),AND(E8=0,F8=0,J8=0,N8+O8+P8+Q8+R8+S8+T8+U8+W8+X8+Y8+Z8+AA8+AB8+AC8=0,K8&lt;&gt;0,K8=G8),AND(E8=0,F8=0,J8&lt;&gt;0,N8+O8+P8+Q8+R8+S8+T8+U8+W8+X8+Y8+Z8+AA8+AB8+AC8=0,K8=0,J8=H8)),"OK","??"))</f>
        <v/>
      </c>
      <c r="W8" s="35"/>
      <c r="X8" s="36"/>
      <c r="Y8" s="40"/>
      <c r="Z8" s="36"/>
      <c r="AA8" s="40"/>
      <c r="AB8" s="42"/>
      <c r="AC8" s="43"/>
      <c r="AD8" s="4"/>
      <c r="AE8" s="4"/>
    </row>
    <row r="9" spans="1:31" s="31" customFormat="1" ht="20.100000000000001" customHeight="1" x14ac:dyDescent="0.25">
      <c r="A9" s="333">
        <v>2</v>
      </c>
      <c r="B9" s="32"/>
      <c r="C9" s="33"/>
      <c r="D9" s="34"/>
      <c r="E9" s="35"/>
      <c r="F9" s="36"/>
      <c r="G9" s="37"/>
      <c r="H9" s="38"/>
      <c r="I9" s="44" t="str">
        <f t="shared" ref="I9:I71" si="4">IF(D9="","",I8+G9-H9)</f>
        <v/>
      </c>
      <c r="J9" s="35"/>
      <c r="K9" s="36"/>
      <c r="L9" s="45" t="str">
        <f t="shared" ref="L9:L71" si="5">IF(D9="","",L8+J9-K9)</f>
        <v/>
      </c>
      <c r="M9" s="306" t="str">
        <f t="shared" si="2"/>
        <v/>
      </c>
      <c r="N9" s="46"/>
      <c r="O9" s="47"/>
      <c r="P9" s="47"/>
      <c r="Q9" s="47"/>
      <c r="R9" s="47"/>
      <c r="S9" s="47"/>
      <c r="T9" s="47"/>
      <c r="U9" s="48"/>
      <c r="V9" s="309" t="str">
        <f t="shared" si="3"/>
        <v/>
      </c>
      <c r="W9" s="46"/>
      <c r="X9" s="47"/>
      <c r="Y9" s="47"/>
      <c r="Z9" s="47"/>
      <c r="AA9" s="47"/>
      <c r="AB9" s="36"/>
      <c r="AC9" s="43"/>
      <c r="AD9" s="4"/>
      <c r="AE9" s="4"/>
    </row>
    <row r="10" spans="1:31" s="31" customFormat="1" ht="20.100000000000001" customHeight="1" x14ac:dyDescent="0.25">
      <c r="A10" s="333">
        <v>3</v>
      </c>
      <c r="B10" s="32"/>
      <c r="C10" s="33"/>
      <c r="D10" s="34"/>
      <c r="E10" s="35"/>
      <c r="F10" s="36"/>
      <c r="G10" s="37"/>
      <c r="H10" s="38"/>
      <c r="I10" s="44" t="str">
        <f t="shared" si="4"/>
        <v/>
      </c>
      <c r="J10" s="35"/>
      <c r="K10" s="36"/>
      <c r="L10" s="45" t="str">
        <f t="shared" si="5"/>
        <v/>
      </c>
      <c r="M10" s="306" t="str">
        <f t="shared" si="2"/>
        <v/>
      </c>
      <c r="N10" s="46"/>
      <c r="O10" s="47"/>
      <c r="P10" s="47"/>
      <c r="Q10" s="47"/>
      <c r="R10" s="47"/>
      <c r="S10" s="47"/>
      <c r="T10" s="47"/>
      <c r="U10" s="48"/>
      <c r="V10" s="309" t="str">
        <f t="shared" si="3"/>
        <v/>
      </c>
      <c r="W10" s="46"/>
      <c r="X10" s="47"/>
      <c r="Y10" s="47"/>
      <c r="Z10" s="47"/>
      <c r="AA10" s="47"/>
      <c r="AB10" s="36"/>
      <c r="AC10" s="43"/>
      <c r="AD10" s="4"/>
      <c r="AE10" s="4"/>
    </row>
    <row r="11" spans="1:31" s="31" customFormat="1" ht="20.100000000000001" customHeight="1" x14ac:dyDescent="0.25">
      <c r="A11" s="333">
        <v>4</v>
      </c>
      <c r="B11" s="32"/>
      <c r="C11" s="33"/>
      <c r="D11" s="49"/>
      <c r="E11" s="35"/>
      <c r="F11" s="36"/>
      <c r="G11" s="37"/>
      <c r="H11" s="38"/>
      <c r="I11" s="44" t="str">
        <f t="shared" si="4"/>
        <v/>
      </c>
      <c r="J11" s="35"/>
      <c r="K11" s="36"/>
      <c r="L11" s="45" t="str">
        <f t="shared" si="5"/>
        <v/>
      </c>
      <c r="M11" s="306" t="str">
        <f t="shared" si="2"/>
        <v/>
      </c>
      <c r="N11" s="46"/>
      <c r="O11" s="47"/>
      <c r="P11" s="47"/>
      <c r="Q11" s="36"/>
      <c r="R11" s="40"/>
      <c r="S11" s="47"/>
      <c r="T11" s="47"/>
      <c r="U11" s="48"/>
      <c r="V11" s="309" t="str">
        <f t="shared" si="3"/>
        <v/>
      </c>
      <c r="W11" s="46"/>
      <c r="X11" s="47"/>
      <c r="Y11" s="47"/>
      <c r="Z11" s="47"/>
      <c r="AA11" s="47"/>
      <c r="AB11" s="36"/>
      <c r="AC11" s="43"/>
      <c r="AD11" s="4"/>
      <c r="AE11" s="4"/>
    </row>
    <row r="12" spans="1:31" s="31" customFormat="1" ht="20.100000000000001" customHeight="1" x14ac:dyDescent="0.25">
      <c r="A12" s="333">
        <v>5</v>
      </c>
      <c r="B12" s="32"/>
      <c r="C12" s="33"/>
      <c r="D12" s="34"/>
      <c r="E12" s="35"/>
      <c r="F12" s="36"/>
      <c r="G12" s="37"/>
      <c r="H12" s="38"/>
      <c r="I12" s="44" t="str">
        <f t="shared" si="4"/>
        <v/>
      </c>
      <c r="J12" s="35"/>
      <c r="K12" s="36"/>
      <c r="L12" s="45" t="str">
        <f t="shared" si="5"/>
        <v/>
      </c>
      <c r="M12" s="306" t="str">
        <f t="shared" si="2"/>
        <v/>
      </c>
      <c r="N12" s="46"/>
      <c r="O12" s="47"/>
      <c r="P12" s="47"/>
      <c r="Q12" s="47"/>
      <c r="R12" s="47"/>
      <c r="S12" s="47"/>
      <c r="T12" s="47"/>
      <c r="U12" s="48"/>
      <c r="V12" s="309" t="str">
        <f t="shared" si="3"/>
        <v/>
      </c>
      <c r="W12" s="46"/>
      <c r="X12" s="36"/>
      <c r="Y12" s="47"/>
      <c r="Z12" s="47"/>
      <c r="AA12" s="47"/>
      <c r="AB12" s="36"/>
      <c r="AC12" s="43"/>
      <c r="AD12" s="4"/>
      <c r="AE12" s="4"/>
    </row>
    <row r="13" spans="1:31" s="31" customFormat="1" ht="20.100000000000001" customHeight="1" x14ac:dyDescent="0.25">
      <c r="A13" s="333">
        <v>6</v>
      </c>
      <c r="B13" s="32"/>
      <c r="C13" s="33"/>
      <c r="D13" s="34"/>
      <c r="E13" s="35"/>
      <c r="F13" s="36"/>
      <c r="G13" s="37"/>
      <c r="H13" s="38"/>
      <c r="I13" s="44" t="str">
        <f t="shared" si="4"/>
        <v/>
      </c>
      <c r="J13" s="35"/>
      <c r="K13" s="36"/>
      <c r="L13" s="45" t="str">
        <f t="shared" si="5"/>
        <v/>
      </c>
      <c r="M13" s="306" t="str">
        <f t="shared" si="2"/>
        <v/>
      </c>
      <c r="N13" s="46"/>
      <c r="O13" s="47"/>
      <c r="P13" s="47"/>
      <c r="Q13" s="47"/>
      <c r="R13" s="47"/>
      <c r="S13" s="47"/>
      <c r="T13" s="47"/>
      <c r="U13" s="48"/>
      <c r="V13" s="309" t="str">
        <f t="shared" si="3"/>
        <v/>
      </c>
      <c r="W13" s="35"/>
      <c r="X13" s="36"/>
      <c r="Y13" s="47"/>
      <c r="Z13" s="47"/>
      <c r="AA13" s="47"/>
      <c r="AB13" s="36"/>
      <c r="AC13" s="43"/>
      <c r="AD13" s="4"/>
      <c r="AE13" s="4"/>
    </row>
    <row r="14" spans="1:31" s="31" customFormat="1" ht="20.100000000000001" customHeight="1" x14ac:dyDescent="0.25">
      <c r="A14" s="333">
        <v>7</v>
      </c>
      <c r="B14" s="32"/>
      <c r="C14" s="33"/>
      <c r="D14" s="34"/>
      <c r="E14" s="35"/>
      <c r="F14" s="36"/>
      <c r="G14" s="37"/>
      <c r="H14" s="38"/>
      <c r="I14" s="44" t="str">
        <f t="shared" si="4"/>
        <v/>
      </c>
      <c r="J14" s="35"/>
      <c r="K14" s="36"/>
      <c r="L14" s="45" t="str">
        <f t="shared" si="5"/>
        <v/>
      </c>
      <c r="M14" s="306" t="str">
        <f t="shared" si="2"/>
        <v/>
      </c>
      <c r="N14" s="46"/>
      <c r="O14" s="47"/>
      <c r="P14" s="47"/>
      <c r="Q14" s="47"/>
      <c r="R14" s="47"/>
      <c r="S14" s="47"/>
      <c r="T14" s="47"/>
      <c r="U14" s="48"/>
      <c r="V14" s="309" t="str">
        <f t="shared" si="3"/>
        <v/>
      </c>
      <c r="W14" s="46"/>
      <c r="X14" s="47"/>
      <c r="Y14" s="47"/>
      <c r="Z14" s="47"/>
      <c r="AA14" s="47"/>
      <c r="AB14" s="36"/>
      <c r="AC14" s="43"/>
      <c r="AD14" s="4"/>
      <c r="AE14" s="4"/>
    </row>
    <row r="15" spans="1:31" s="31" customFormat="1" ht="20.100000000000001" customHeight="1" x14ac:dyDescent="0.25">
      <c r="A15" s="333">
        <v>8</v>
      </c>
      <c r="B15" s="32"/>
      <c r="C15" s="33"/>
      <c r="D15" s="34"/>
      <c r="E15" s="35"/>
      <c r="F15" s="36"/>
      <c r="G15" s="37"/>
      <c r="H15" s="38"/>
      <c r="I15" s="44" t="str">
        <f t="shared" si="4"/>
        <v/>
      </c>
      <c r="J15" s="35"/>
      <c r="K15" s="36"/>
      <c r="L15" s="45" t="str">
        <f t="shared" si="5"/>
        <v/>
      </c>
      <c r="M15" s="306" t="str">
        <f t="shared" si="2"/>
        <v/>
      </c>
      <c r="N15" s="46"/>
      <c r="O15" s="47"/>
      <c r="P15" s="47"/>
      <c r="Q15" s="47"/>
      <c r="R15" s="47"/>
      <c r="S15" s="47"/>
      <c r="T15" s="47"/>
      <c r="U15" s="48"/>
      <c r="V15" s="309" t="str">
        <f t="shared" si="3"/>
        <v/>
      </c>
      <c r="W15" s="46"/>
      <c r="X15" s="47"/>
      <c r="Y15" s="47"/>
      <c r="Z15" s="47"/>
      <c r="AA15" s="47"/>
      <c r="AB15" s="36"/>
      <c r="AC15" s="43"/>
      <c r="AD15" s="4"/>
      <c r="AE15" s="4"/>
    </row>
    <row r="16" spans="1:31" s="31" customFormat="1" ht="20.100000000000001" customHeight="1" x14ac:dyDescent="0.25">
      <c r="A16" s="333">
        <v>9</v>
      </c>
      <c r="B16" s="32"/>
      <c r="C16" s="33"/>
      <c r="D16" s="34"/>
      <c r="E16" s="35"/>
      <c r="F16" s="36"/>
      <c r="G16" s="37"/>
      <c r="H16" s="38"/>
      <c r="I16" s="44" t="str">
        <f t="shared" si="4"/>
        <v/>
      </c>
      <c r="J16" s="35"/>
      <c r="K16" s="36"/>
      <c r="L16" s="45" t="str">
        <f t="shared" si="5"/>
        <v/>
      </c>
      <c r="M16" s="306" t="str">
        <f t="shared" si="2"/>
        <v/>
      </c>
      <c r="N16" s="46"/>
      <c r="O16" s="47"/>
      <c r="P16" s="47"/>
      <c r="Q16" s="47"/>
      <c r="R16" s="47"/>
      <c r="S16" s="50"/>
      <c r="T16" s="47"/>
      <c r="U16" s="48"/>
      <c r="V16" s="309" t="str">
        <f t="shared" si="3"/>
        <v/>
      </c>
      <c r="W16" s="46"/>
      <c r="X16" s="36"/>
      <c r="Y16" s="47"/>
      <c r="Z16" s="47"/>
      <c r="AA16" s="47"/>
      <c r="AB16" s="36"/>
      <c r="AC16" s="43"/>
      <c r="AD16" s="4"/>
      <c r="AE16" s="4"/>
    </row>
    <row r="17" spans="1:31" s="31" customFormat="1" ht="20.100000000000001" customHeight="1" x14ac:dyDescent="0.25">
      <c r="A17" s="333">
        <v>10</v>
      </c>
      <c r="B17" s="32"/>
      <c r="C17" s="33"/>
      <c r="D17" s="34"/>
      <c r="E17" s="35"/>
      <c r="F17" s="36"/>
      <c r="G17" s="37"/>
      <c r="H17" s="38"/>
      <c r="I17" s="44" t="str">
        <f t="shared" si="4"/>
        <v/>
      </c>
      <c r="J17" s="35"/>
      <c r="K17" s="36"/>
      <c r="L17" s="45" t="str">
        <f t="shared" si="5"/>
        <v/>
      </c>
      <c r="M17" s="306" t="str">
        <f t="shared" si="2"/>
        <v/>
      </c>
      <c r="N17" s="46"/>
      <c r="O17" s="47"/>
      <c r="P17" s="47"/>
      <c r="Q17" s="47"/>
      <c r="R17" s="47"/>
      <c r="S17" s="47"/>
      <c r="T17" s="47"/>
      <c r="U17" s="48"/>
      <c r="V17" s="309" t="str">
        <f t="shared" si="3"/>
        <v/>
      </c>
      <c r="W17" s="46"/>
      <c r="X17" s="36"/>
      <c r="Y17" s="47"/>
      <c r="Z17" s="47"/>
      <c r="AA17" s="47"/>
      <c r="AB17" s="36"/>
      <c r="AC17" s="43"/>
      <c r="AD17" s="4"/>
      <c r="AE17" s="4"/>
    </row>
    <row r="18" spans="1:31" s="31" customFormat="1" ht="20.100000000000001" customHeight="1" x14ac:dyDescent="0.25">
      <c r="A18" s="333">
        <v>11</v>
      </c>
      <c r="B18" s="32"/>
      <c r="C18" s="33"/>
      <c r="D18" s="34"/>
      <c r="E18" s="35"/>
      <c r="F18" s="36"/>
      <c r="G18" s="37"/>
      <c r="H18" s="38"/>
      <c r="I18" s="44" t="str">
        <f t="shared" si="4"/>
        <v/>
      </c>
      <c r="J18" s="35"/>
      <c r="K18" s="36"/>
      <c r="L18" s="45" t="str">
        <f t="shared" si="5"/>
        <v/>
      </c>
      <c r="M18" s="306" t="str">
        <f t="shared" si="2"/>
        <v/>
      </c>
      <c r="N18" s="46"/>
      <c r="O18" s="47"/>
      <c r="P18" s="47"/>
      <c r="Q18" s="47"/>
      <c r="R18" s="47"/>
      <c r="S18" s="47"/>
      <c r="T18" s="47"/>
      <c r="U18" s="48"/>
      <c r="V18" s="309" t="str">
        <f t="shared" si="3"/>
        <v/>
      </c>
      <c r="W18" s="46"/>
      <c r="X18" s="47"/>
      <c r="Y18" s="47"/>
      <c r="Z18" s="47"/>
      <c r="AA18" s="47"/>
      <c r="AB18" s="36"/>
      <c r="AC18" s="43"/>
      <c r="AD18" s="4"/>
      <c r="AE18" s="4"/>
    </row>
    <row r="19" spans="1:31" s="31" customFormat="1" ht="20.100000000000001" customHeight="1" x14ac:dyDescent="0.25">
      <c r="A19" s="333">
        <v>12</v>
      </c>
      <c r="B19" s="32"/>
      <c r="C19" s="33"/>
      <c r="D19" s="34"/>
      <c r="E19" s="35"/>
      <c r="F19" s="36"/>
      <c r="G19" s="37"/>
      <c r="H19" s="38"/>
      <c r="I19" s="44" t="str">
        <f t="shared" si="4"/>
        <v/>
      </c>
      <c r="J19" s="35"/>
      <c r="K19" s="36"/>
      <c r="L19" s="45" t="str">
        <f t="shared" si="5"/>
        <v/>
      </c>
      <c r="M19" s="306" t="str">
        <f t="shared" si="2"/>
        <v/>
      </c>
      <c r="N19" s="46"/>
      <c r="O19" s="47"/>
      <c r="P19" s="47"/>
      <c r="Q19" s="47"/>
      <c r="R19" s="47"/>
      <c r="S19" s="47"/>
      <c r="T19" s="47"/>
      <c r="U19" s="48"/>
      <c r="V19" s="309" t="str">
        <f t="shared" si="3"/>
        <v/>
      </c>
      <c r="W19" s="46"/>
      <c r="X19" s="36"/>
      <c r="Y19" s="47"/>
      <c r="Z19" s="47"/>
      <c r="AA19" s="47"/>
      <c r="AB19" s="36"/>
      <c r="AC19" s="43"/>
      <c r="AD19" s="4"/>
      <c r="AE19" s="4"/>
    </row>
    <row r="20" spans="1:31" s="31" customFormat="1" ht="20.100000000000001" customHeight="1" x14ac:dyDescent="0.25">
      <c r="A20" s="333">
        <v>13</v>
      </c>
      <c r="B20" s="32"/>
      <c r="C20" s="33"/>
      <c r="D20" s="34"/>
      <c r="E20" s="35"/>
      <c r="F20" s="36"/>
      <c r="G20" s="37"/>
      <c r="H20" s="38"/>
      <c r="I20" s="44" t="str">
        <f t="shared" si="4"/>
        <v/>
      </c>
      <c r="J20" s="35"/>
      <c r="K20" s="36"/>
      <c r="L20" s="45" t="str">
        <f t="shared" si="5"/>
        <v/>
      </c>
      <c r="M20" s="306" t="str">
        <f t="shared" si="2"/>
        <v/>
      </c>
      <c r="N20" s="46"/>
      <c r="O20" s="47"/>
      <c r="P20" s="47"/>
      <c r="Q20" s="47"/>
      <c r="R20" s="47"/>
      <c r="S20" s="47"/>
      <c r="T20" s="47"/>
      <c r="U20" s="48"/>
      <c r="V20" s="309" t="str">
        <f t="shared" si="3"/>
        <v/>
      </c>
      <c r="W20" s="46"/>
      <c r="X20" s="36"/>
      <c r="Y20" s="47"/>
      <c r="Z20" s="47"/>
      <c r="AA20" s="47"/>
      <c r="AB20" s="36"/>
      <c r="AC20" s="43"/>
      <c r="AD20" s="4"/>
      <c r="AE20" s="4"/>
    </row>
    <row r="21" spans="1:31" s="31" customFormat="1" ht="20.100000000000001" customHeight="1" x14ac:dyDescent="0.25">
      <c r="A21" s="333">
        <v>14</v>
      </c>
      <c r="B21" s="32"/>
      <c r="C21" s="33"/>
      <c r="D21" s="34"/>
      <c r="E21" s="35"/>
      <c r="F21" s="36"/>
      <c r="G21" s="37"/>
      <c r="H21" s="38"/>
      <c r="I21" s="44" t="str">
        <f t="shared" si="4"/>
        <v/>
      </c>
      <c r="J21" s="35"/>
      <c r="K21" s="36"/>
      <c r="L21" s="45" t="str">
        <f t="shared" si="5"/>
        <v/>
      </c>
      <c r="M21" s="306" t="str">
        <f t="shared" si="2"/>
        <v/>
      </c>
      <c r="N21" s="46"/>
      <c r="O21" s="47"/>
      <c r="P21" s="47"/>
      <c r="Q21" s="47"/>
      <c r="R21" s="47"/>
      <c r="S21" s="47"/>
      <c r="T21" s="47"/>
      <c r="U21" s="48"/>
      <c r="V21" s="309" t="str">
        <f t="shared" si="3"/>
        <v/>
      </c>
      <c r="W21" s="46"/>
      <c r="X21" s="36"/>
      <c r="Y21" s="47"/>
      <c r="Z21" s="47"/>
      <c r="AA21" s="47"/>
      <c r="AB21" s="36"/>
      <c r="AC21" s="43"/>
      <c r="AD21" s="4"/>
      <c r="AE21" s="4"/>
    </row>
    <row r="22" spans="1:31" s="31" customFormat="1" ht="20.100000000000001" customHeight="1" x14ac:dyDescent="0.25">
      <c r="A22" s="333">
        <v>15</v>
      </c>
      <c r="B22" s="32"/>
      <c r="C22" s="33"/>
      <c r="D22" s="34"/>
      <c r="E22" s="35"/>
      <c r="F22" s="36"/>
      <c r="G22" s="37"/>
      <c r="H22" s="38"/>
      <c r="I22" s="44" t="str">
        <f t="shared" si="4"/>
        <v/>
      </c>
      <c r="J22" s="35"/>
      <c r="K22" s="36"/>
      <c r="L22" s="45" t="str">
        <f t="shared" si="5"/>
        <v/>
      </c>
      <c r="M22" s="306" t="str">
        <f t="shared" si="2"/>
        <v/>
      </c>
      <c r="N22" s="46"/>
      <c r="O22" s="47"/>
      <c r="P22" s="47"/>
      <c r="Q22" s="47"/>
      <c r="R22" s="47"/>
      <c r="S22" s="47"/>
      <c r="T22" s="47"/>
      <c r="U22" s="48"/>
      <c r="V22" s="309" t="str">
        <f t="shared" si="3"/>
        <v/>
      </c>
      <c r="W22" s="46"/>
      <c r="X22" s="36"/>
      <c r="Y22" s="47"/>
      <c r="Z22" s="47"/>
      <c r="AA22" s="47"/>
      <c r="AB22" s="36"/>
      <c r="AC22" s="43"/>
      <c r="AD22" s="4"/>
      <c r="AE22" s="4"/>
    </row>
    <row r="23" spans="1:31" s="31" customFormat="1" ht="20.100000000000001" customHeight="1" x14ac:dyDescent="0.25">
      <c r="A23" s="333">
        <v>16</v>
      </c>
      <c r="B23" s="32"/>
      <c r="C23" s="33"/>
      <c r="D23" s="34"/>
      <c r="E23" s="35"/>
      <c r="F23" s="36"/>
      <c r="G23" s="37"/>
      <c r="H23" s="38"/>
      <c r="I23" s="44" t="str">
        <f t="shared" si="4"/>
        <v/>
      </c>
      <c r="J23" s="35"/>
      <c r="K23" s="36"/>
      <c r="L23" s="45" t="str">
        <f t="shared" si="5"/>
        <v/>
      </c>
      <c r="M23" s="306" t="str">
        <f t="shared" si="2"/>
        <v/>
      </c>
      <c r="N23" s="46"/>
      <c r="O23" s="47"/>
      <c r="P23" s="47"/>
      <c r="Q23" s="47"/>
      <c r="R23" s="47"/>
      <c r="S23" s="47"/>
      <c r="T23" s="47"/>
      <c r="U23" s="48"/>
      <c r="V23" s="309" t="str">
        <f t="shared" si="3"/>
        <v/>
      </c>
      <c r="W23" s="46"/>
      <c r="X23" s="36"/>
      <c r="Y23" s="47"/>
      <c r="Z23" s="47"/>
      <c r="AA23" s="47"/>
      <c r="AB23" s="36"/>
      <c r="AC23" s="43"/>
      <c r="AD23" s="4"/>
      <c r="AE23" s="4"/>
    </row>
    <row r="24" spans="1:31" s="31" customFormat="1" ht="20.100000000000001" customHeight="1" x14ac:dyDescent="0.25">
      <c r="A24" s="333">
        <v>17</v>
      </c>
      <c r="B24" s="32"/>
      <c r="C24" s="33"/>
      <c r="D24" s="34"/>
      <c r="E24" s="35"/>
      <c r="F24" s="36"/>
      <c r="G24" s="37"/>
      <c r="H24" s="38"/>
      <c r="I24" s="44" t="str">
        <f t="shared" si="4"/>
        <v/>
      </c>
      <c r="J24" s="35"/>
      <c r="K24" s="36"/>
      <c r="L24" s="45" t="str">
        <f t="shared" si="5"/>
        <v/>
      </c>
      <c r="M24" s="306" t="str">
        <f t="shared" si="2"/>
        <v/>
      </c>
      <c r="N24" s="46"/>
      <c r="O24" s="47"/>
      <c r="P24" s="47"/>
      <c r="Q24" s="47"/>
      <c r="R24" s="47"/>
      <c r="S24" s="47"/>
      <c r="T24" s="47"/>
      <c r="U24" s="48"/>
      <c r="V24" s="309" t="str">
        <f t="shared" si="3"/>
        <v/>
      </c>
      <c r="W24" s="46"/>
      <c r="X24" s="36"/>
      <c r="Y24" s="47"/>
      <c r="Z24" s="47"/>
      <c r="AA24" s="47"/>
      <c r="AB24" s="36"/>
      <c r="AC24" s="43"/>
      <c r="AD24" s="4"/>
      <c r="AE24" s="4"/>
    </row>
    <row r="25" spans="1:31" s="31" customFormat="1" ht="20.100000000000001" customHeight="1" x14ac:dyDescent="0.25">
      <c r="A25" s="333">
        <v>18</v>
      </c>
      <c r="B25" s="32"/>
      <c r="C25" s="33"/>
      <c r="D25" s="34"/>
      <c r="E25" s="35"/>
      <c r="F25" s="36"/>
      <c r="G25" s="37"/>
      <c r="H25" s="38"/>
      <c r="I25" s="44" t="str">
        <f t="shared" si="4"/>
        <v/>
      </c>
      <c r="J25" s="35"/>
      <c r="K25" s="36"/>
      <c r="L25" s="45" t="str">
        <f t="shared" si="5"/>
        <v/>
      </c>
      <c r="M25" s="306" t="str">
        <f t="shared" si="2"/>
        <v/>
      </c>
      <c r="N25" s="46"/>
      <c r="O25" s="47"/>
      <c r="P25" s="47"/>
      <c r="Q25" s="47"/>
      <c r="R25" s="47"/>
      <c r="S25" s="47"/>
      <c r="T25" s="47"/>
      <c r="U25" s="48"/>
      <c r="V25" s="309" t="str">
        <f t="shared" si="3"/>
        <v/>
      </c>
      <c r="W25" s="46"/>
      <c r="X25" s="36"/>
      <c r="Y25" s="47"/>
      <c r="Z25" s="47"/>
      <c r="AA25" s="47"/>
      <c r="AB25" s="36"/>
      <c r="AC25" s="43"/>
      <c r="AD25" s="4"/>
      <c r="AE25" s="4"/>
    </row>
    <row r="26" spans="1:31" s="31" customFormat="1" ht="20.100000000000001" customHeight="1" x14ac:dyDescent="0.25">
      <c r="A26" s="333">
        <v>19</v>
      </c>
      <c r="B26" s="32"/>
      <c r="C26" s="33"/>
      <c r="D26" s="34"/>
      <c r="E26" s="35"/>
      <c r="F26" s="36"/>
      <c r="G26" s="37"/>
      <c r="H26" s="38"/>
      <c r="I26" s="44" t="str">
        <f t="shared" si="4"/>
        <v/>
      </c>
      <c r="J26" s="35"/>
      <c r="K26" s="36"/>
      <c r="L26" s="45" t="str">
        <f t="shared" si="5"/>
        <v/>
      </c>
      <c r="M26" s="306" t="str">
        <f t="shared" si="2"/>
        <v/>
      </c>
      <c r="N26" s="46"/>
      <c r="O26" s="47"/>
      <c r="P26" s="47"/>
      <c r="Q26" s="47"/>
      <c r="R26" s="47"/>
      <c r="S26" s="47"/>
      <c r="T26" s="47"/>
      <c r="U26" s="48"/>
      <c r="V26" s="309" t="str">
        <f t="shared" si="3"/>
        <v/>
      </c>
      <c r="W26" s="46"/>
      <c r="X26" s="36"/>
      <c r="Y26" s="47"/>
      <c r="Z26" s="47"/>
      <c r="AA26" s="47"/>
      <c r="AB26" s="36"/>
      <c r="AC26" s="43"/>
      <c r="AD26" s="4"/>
      <c r="AE26" s="4"/>
    </row>
    <row r="27" spans="1:31" s="31" customFormat="1" ht="20.100000000000001" customHeight="1" x14ac:dyDescent="0.25">
      <c r="A27" s="333">
        <v>20</v>
      </c>
      <c r="B27" s="32"/>
      <c r="C27" s="33"/>
      <c r="D27" s="34"/>
      <c r="E27" s="35"/>
      <c r="F27" s="36"/>
      <c r="G27" s="37"/>
      <c r="H27" s="38"/>
      <c r="I27" s="44" t="str">
        <f t="shared" si="4"/>
        <v/>
      </c>
      <c r="J27" s="35"/>
      <c r="K27" s="36"/>
      <c r="L27" s="45" t="str">
        <f t="shared" si="5"/>
        <v/>
      </c>
      <c r="M27" s="306" t="str">
        <f t="shared" si="2"/>
        <v/>
      </c>
      <c r="N27" s="46"/>
      <c r="O27" s="47"/>
      <c r="P27" s="47"/>
      <c r="Q27" s="47"/>
      <c r="R27" s="47"/>
      <c r="S27" s="47"/>
      <c r="T27" s="47"/>
      <c r="U27" s="48"/>
      <c r="V27" s="309" t="str">
        <f t="shared" si="3"/>
        <v/>
      </c>
      <c r="W27" s="46"/>
      <c r="X27" s="36"/>
      <c r="Y27" s="47"/>
      <c r="Z27" s="47"/>
      <c r="AA27" s="47"/>
      <c r="AB27" s="36"/>
      <c r="AC27" s="43"/>
      <c r="AD27" s="4"/>
      <c r="AE27" s="4"/>
    </row>
    <row r="28" spans="1:31" s="31" customFormat="1" ht="20.100000000000001" customHeight="1" x14ac:dyDescent="0.25">
      <c r="A28" s="333">
        <v>21</v>
      </c>
      <c r="B28" s="32"/>
      <c r="C28" s="33"/>
      <c r="D28" s="34"/>
      <c r="E28" s="35"/>
      <c r="F28" s="36"/>
      <c r="G28" s="37"/>
      <c r="H28" s="38"/>
      <c r="I28" s="44" t="str">
        <f t="shared" si="4"/>
        <v/>
      </c>
      <c r="J28" s="35"/>
      <c r="K28" s="36"/>
      <c r="L28" s="45" t="str">
        <f t="shared" si="5"/>
        <v/>
      </c>
      <c r="M28" s="306" t="str">
        <f t="shared" si="2"/>
        <v/>
      </c>
      <c r="N28" s="46"/>
      <c r="O28" s="47"/>
      <c r="P28" s="47"/>
      <c r="Q28" s="47"/>
      <c r="R28" s="47"/>
      <c r="S28" s="47"/>
      <c r="T28" s="47"/>
      <c r="U28" s="48"/>
      <c r="V28" s="309" t="str">
        <f t="shared" si="3"/>
        <v/>
      </c>
      <c r="W28" s="46"/>
      <c r="X28" s="36"/>
      <c r="Y28" s="47"/>
      <c r="Z28" s="47"/>
      <c r="AA28" s="47"/>
      <c r="AB28" s="36"/>
      <c r="AC28" s="43"/>
      <c r="AD28" s="4"/>
      <c r="AE28" s="4"/>
    </row>
    <row r="29" spans="1:31" s="31" customFormat="1" ht="20.100000000000001" customHeight="1" x14ac:dyDescent="0.25">
      <c r="A29" s="333">
        <v>22</v>
      </c>
      <c r="B29" s="32"/>
      <c r="C29" s="33"/>
      <c r="D29" s="34"/>
      <c r="E29" s="35"/>
      <c r="F29" s="36"/>
      <c r="G29" s="37"/>
      <c r="H29" s="38"/>
      <c r="I29" s="44" t="str">
        <f t="shared" si="4"/>
        <v/>
      </c>
      <c r="J29" s="35"/>
      <c r="K29" s="36"/>
      <c r="L29" s="45" t="str">
        <f t="shared" si="5"/>
        <v/>
      </c>
      <c r="M29" s="306" t="str">
        <f t="shared" si="2"/>
        <v/>
      </c>
      <c r="N29" s="46"/>
      <c r="O29" s="47"/>
      <c r="P29" s="47"/>
      <c r="Q29" s="47"/>
      <c r="R29" s="47"/>
      <c r="S29" s="47"/>
      <c r="T29" s="47"/>
      <c r="U29" s="48"/>
      <c r="V29" s="309" t="str">
        <f t="shared" si="3"/>
        <v/>
      </c>
      <c r="W29" s="46"/>
      <c r="X29" s="36"/>
      <c r="Y29" s="47"/>
      <c r="Z29" s="47"/>
      <c r="AA29" s="47"/>
      <c r="AB29" s="36"/>
      <c r="AC29" s="43"/>
      <c r="AD29" s="4"/>
      <c r="AE29" s="4"/>
    </row>
    <row r="30" spans="1:31" s="31" customFormat="1" ht="20.100000000000001" customHeight="1" x14ac:dyDescent="0.25">
      <c r="A30" s="333">
        <v>23</v>
      </c>
      <c r="B30" s="32"/>
      <c r="C30" s="33"/>
      <c r="D30" s="34"/>
      <c r="E30" s="35"/>
      <c r="F30" s="36"/>
      <c r="G30" s="37"/>
      <c r="H30" s="38"/>
      <c r="I30" s="44" t="str">
        <f t="shared" si="4"/>
        <v/>
      </c>
      <c r="J30" s="35"/>
      <c r="K30" s="36"/>
      <c r="L30" s="45" t="str">
        <f t="shared" si="5"/>
        <v/>
      </c>
      <c r="M30" s="306" t="str">
        <f t="shared" si="2"/>
        <v/>
      </c>
      <c r="N30" s="46"/>
      <c r="O30" s="47"/>
      <c r="P30" s="47"/>
      <c r="Q30" s="47"/>
      <c r="R30" s="47"/>
      <c r="S30" s="47"/>
      <c r="T30" s="47"/>
      <c r="U30" s="48"/>
      <c r="V30" s="309" t="str">
        <f t="shared" si="3"/>
        <v/>
      </c>
      <c r="W30" s="46"/>
      <c r="X30" s="36"/>
      <c r="Y30" s="47"/>
      <c r="Z30" s="47"/>
      <c r="AA30" s="47"/>
      <c r="AB30" s="36"/>
      <c r="AC30" s="43"/>
      <c r="AD30" s="4"/>
      <c r="AE30" s="4"/>
    </row>
    <row r="31" spans="1:31" s="31" customFormat="1" ht="20.100000000000001" customHeight="1" x14ac:dyDescent="0.25">
      <c r="A31" s="333">
        <v>24</v>
      </c>
      <c r="B31" s="32"/>
      <c r="C31" s="33"/>
      <c r="D31" s="34"/>
      <c r="E31" s="35"/>
      <c r="F31" s="36"/>
      <c r="G31" s="37"/>
      <c r="H31" s="38"/>
      <c r="I31" s="44" t="str">
        <f t="shared" si="4"/>
        <v/>
      </c>
      <c r="J31" s="35"/>
      <c r="K31" s="36"/>
      <c r="L31" s="45" t="str">
        <f t="shared" si="5"/>
        <v/>
      </c>
      <c r="M31" s="306" t="str">
        <f t="shared" si="2"/>
        <v/>
      </c>
      <c r="N31" s="46"/>
      <c r="O31" s="47"/>
      <c r="P31" s="47"/>
      <c r="Q31" s="47"/>
      <c r="R31" s="47"/>
      <c r="S31" s="47"/>
      <c r="T31" s="47"/>
      <c r="U31" s="48"/>
      <c r="V31" s="309" t="str">
        <f t="shared" si="3"/>
        <v/>
      </c>
      <c r="W31" s="46"/>
      <c r="X31" s="36"/>
      <c r="Y31" s="47"/>
      <c r="Z31" s="47"/>
      <c r="AA31" s="47"/>
      <c r="AB31" s="36"/>
      <c r="AC31" s="43"/>
      <c r="AD31" s="4"/>
      <c r="AE31" s="4"/>
    </row>
    <row r="32" spans="1:31" s="31" customFormat="1" ht="20.100000000000001" customHeight="1" x14ac:dyDescent="0.25">
      <c r="A32" s="333">
        <v>25</v>
      </c>
      <c r="B32" s="32"/>
      <c r="C32" s="33"/>
      <c r="D32" s="34"/>
      <c r="E32" s="35"/>
      <c r="F32" s="36"/>
      <c r="G32" s="37"/>
      <c r="H32" s="38"/>
      <c r="I32" s="44" t="str">
        <f t="shared" si="4"/>
        <v/>
      </c>
      <c r="J32" s="35"/>
      <c r="K32" s="36"/>
      <c r="L32" s="45" t="str">
        <f t="shared" si="5"/>
        <v/>
      </c>
      <c r="M32" s="306" t="str">
        <f t="shared" si="2"/>
        <v/>
      </c>
      <c r="N32" s="46"/>
      <c r="O32" s="47"/>
      <c r="P32" s="47"/>
      <c r="Q32" s="47"/>
      <c r="R32" s="47"/>
      <c r="S32" s="47"/>
      <c r="T32" s="47"/>
      <c r="U32" s="48"/>
      <c r="V32" s="309" t="str">
        <f t="shared" si="3"/>
        <v/>
      </c>
      <c r="W32" s="46"/>
      <c r="X32" s="36"/>
      <c r="Y32" s="47"/>
      <c r="Z32" s="47"/>
      <c r="AA32" s="47"/>
      <c r="AB32" s="36"/>
      <c r="AC32" s="43"/>
      <c r="AD32" s="4"/>
      <c r="AE32" s="4"/>
    </row>
    <row r="33" spans="1:31" s="31" customFormat="1" ht="20.100000000000001" customHeight="1" x14ac:dyDescent="0.25">
      <c r="A33" s="333">
        <v>26</v>
      </c>
      <c r="B33" s="32"/>
      <c r="C33" s="33"/>
      <c r="D33" s="34"/>
      <c r="E33" s="35"/>
      <c r="F33" s="36"/>
      <c r="G33" s="37"/>
      <c r="H33" s="38"/>
      <c r="I33" s="44" t="str">
        <f t="shared" si="4"/>
        <v/>
      </c>
      <c r="J33" s="35"/>
      <c r="K33" s="36"/>
      <c r="L33" s="45" t="str">
        <f t="shared" si="5"/>
        <v/>
      </c>
      <c r="M33" s="306" t="str">
        <f t="shared" si="2"/>
        <v/>
      </c>
      <c r="N33" s="46"/>
      <c r="O33" s="47"/>
      <c r="P33" s="47"/>
      <c r="Q33" s="47"/>
      <c r="R33" s="47"/>
      <c r="S33" s="47"/>
      <c r="T33" s="47"/>
      <c r="U33" s="48"/>
      <c r="V33" s="309" t="str">
        <f t="shared" si="3"/>
        <v/>
      </c>
      <c r="W33" s="46"/>
      <c r="X33" s="36"/>
      <c r="Y33" s="47"/>
      <c r="Z33" s="47"/>
      <c r="AA33" s="47"/>
      <c r="AB33" s="36"/>
      <c r="AC33" s="43"/>
      <c r="AD33" s="4"/>
      <c r="AE33" s="4"/>
    </row>
    <row r="34" spans="1:31" s="31" customFormat="1" ht="20.100000000000001" customHeight="1" x14ac:dyDescent="0.25">
      <c r="A34" s="333">
        <v>27</v>
      </c>
      <c r="B34" s="32"/>
      <c r="C34" s="33"/>
      <c r="D34" s="34"/>
      <c r="E34" s="35"/>
      <c r="F34" s="36"/>
      <c r="G34" s="37"/>
      <c r="H34" s="38"/>
      <c r="I34" s="44" t="str">
        <f t="shared" si="4"/>
        <v/>
      </c>
      <c r="J34" s="35"/>
      <c r="K34" s="36"/>
      <c r="L34" s="45" t="str">
        <f t="shared" si="5"/>
        <v/>
      </c>
      <c r="M34" s="306" t="str">
        <f t="shared" si="2"/>
        <v/>
      </c>
      <c r="N34" s="46"/>
      <c r="O34" s="47"/>
      <c r="P34" s="47"/>
      <c r="Q34" s="47"/>
      <c r="R34" s="47"/>
      <c r="S34" s="47"/>
      <c r="T34" s="47"/>
      <c r="U34" s="48"/>
      <c r="V34" s="309" t="str">
        <f t="shared" si="3"/>
        <v/>
      </c>
      <c r="W34" s="46"/>
      <c r="X34" s="36"/>
      <c r="Y34" s="47"/>
      <c r="Z34" s="47"/>
      <c r="AA34" s="47"/>
      <c r="AB34" s="36"/>
      <c r="AC34" s="43"/>
      <c r="AD34" s="4"/>
      <c r="AE34" s="4"/>
    </row>
    <row r="35" spans="1:31" s="31" customFormat="1" ht="20.100000000000001" customHeight="1" x14ac:dyDescent="0.25">
      <c r="A35" s="333">
        <v>28</v>
      </c>
      <c r="B35" s="32"/>
      <c r="C35" s="33"/>
      <c r="D35" s="34"/>
      <c r="E35" s="35"/>
      <c r="F35" s="36"/>
      <c r="G35" s="37"/>
      <c r="H35" s="38"/>
      <c r="I35" s="44" t="str">
        <f t="shared" si="4"/>
        <v/>
      </c>
      <c r="J35" s="35"/>
      <c r="K35" s="36"/>
      <c r="L35" s="45" t="str">
        <f t="shared" si="5"/>
        <v/>
      </c>
      <c r="M35" s="306" t="str">
        <f t="shared" si="2"/>
        <v/>
      </c>
      <c r="N35" s="46"/>
      <c r="O35" s="47"/>
      <c r="P35" s="47"/>
      <c r="Q35" s="47"/>
      <c r="R35" s="47"/>
      <c r="S35" s="47"/>
      <c r="T35" s="47"/>
      <c r="U35" s="48"/>
      <c r="V35" s="309" t="str">
        <f t="shared" si="3"/>
        <v/>
      </c>
      <c r="W35" s="46"/>
      <c r="X35" s="36"/>
      <c r="Y35" s="47"/>
      <c r="Z35" s="47"/>
      <c r="AA35" s="47"/>
      <c r="AB35" s="36"/>
      <c r="AC35" s="43"/>
      <c r="AD35" s="4"/>
      <c r="AE35" s="4"/>
    </row>
    <row r="36" spans="1:31" s="31" customFormat="1" ht="20.100000000000001" customHeight="1" x14ac:dyDescent="0.25">
      <c r="A36" s="333">
        <v>29</v>
      </c>
      <c r="B36" s="32"/>
      <c r="C36" s="33"/>
      <c r="D36" s="34"/>
      <c r="E36" s="35"/>
      <c r="F36" s="36"/>
      <c r="G36" s="37"/>
      <c r="H36" s="38"/>
      <c r="I36" s="44" t="str">
        <f t="shared" si="4"/>
        <v/>
      </c>
      <c r="J36" s="35"/>
      <c r="K36" s="36"/>
      <c r="L36" s="45" t="str">
        <f t="shared" si="5"/>
        <v/>
      </c>
      <c r="M36" s="306" t="str">
        <f t="shared" si="2"/>
        <v/>
      </c>
      <c r="N36" s="46"/>
      <c r="O36" s="47"/>
      <c r="P36" s="47"/>
      <c r="Q36" s="47"/>
      <c r="R36" s="47"/>
      <c r="S36" s="47"/>
      <c r="T36" s="47"/>
      <c r="U36" s="48"/>
      <c r="V36" s="309" t="str">
        <f t="shared" si="3"/>
        <v/>
      </c>
      <c r="W36" s="46"/>
      <c r="X36" s="36"/>
      <c r="Y36" s="47"/>
      <c r="Z36" s="47"/>
      <c r="AA36" s="47"/>
      <c r="AB36" s="36"/>
      <c r="AC36" s="43"/>
      <c r="AD36" s="4"/>
      <c r="AE36" s="4"/>
    </row>
    <row r="37" spans="1:31" s="31" customFormat="1" ht="20.100000000000001" customHeight="1" x14ac:dyDescent="0.25">
      <c r="A37" s="333">
        <v>30</v>
      </c>
      <c r="B37" s="32"/>
      <c r="C37" s="33"/>
      <c r="D37" s="34"/>
      <c r="E37" s="35"/>
      <c r="F37" s="36"/>
      <c r="G37" s="37"/>
      <c r="H37" s="38"/>
      <c r="I37" s="44" t="str">
        <f t="shared" si="4"/>
        <v/>
      </c>
      <c r="J37" s="35"/>
      <c r="K37" s="36"/>
      <c r="L37" s="45" t="str">
        <f t="shared" si="5"/>
        <v/>
      </c>
      <c r="M37" s="306" t="str">
        <f t="shared" si="2"/>
        <v/>
      </c>
      <c r="N37" s="46"/>
      <c r="O37" s="47"/>
      <c r="P37" s="47"/>
      <c r="Q37" s="47"/>
      <c r="R37" s="47"/>
      <c r="S37" s="47"/>
      <c r="T37" s="47"/>
      <c r="U37" s="48"/>
      <c r="V37" s="309" t="str">
        <f t="shared" si="3"/>
        <v/>
      </c>
      <c r="W37" s="46"/>
      <c r="X37" s="36"/>
      <c r="Y37" s="47"/>
      <c r="Z37" s="47"/>
      <c r="AA37" s="47"/>
      <c r="AB37" s="36"/>
      <c r="AC37" s="43"/>
      <c r="AD37" s="4"/>
      <c r="AE37" s="4"/>
    </row>
    <row r="38" spans="1:31" s="31" customFormat="1" ht="20.100000000000001" customHeight="1" x14ac:dyDescent="0.25">
      <c r="A38" s="333">
        <v>31</v>
      </c>
      <c r="B38" s="32"/>
      <c r="C38" s="33"/>
      <c r="D38" s="34"/>
      <c r="E38" s="35"/>
      <c r="F38" s="36"/>
      <c r="G38" s="37"/>
      <c r="H38" s="38"/>
      <c r="I38" s="44" t="str">
        <f t="shared" si="4"/>
        <v/>
      </c>
      <c r="J38" s="35"/>
      <c r="K38" s="36"/>
      <c r="L38" s="45" t="str">
        <f t="shared" si="5"/>
        <v/>
      </c>
      <c r="M38" s="306" t="str">
        <f t="shared" si="2"/>
        <v/>
      </c>
      <c r="N38" s="46"/>
      <c r="O38" s="47"/>
      <c r="P38" s="47"/>
      <c r="Q38" s="47"/>
      <c r="R38" s="47"/>
      <c r="S38" s="47"/>
      <c r="T38" s="47"/>
      <c r="U38" s="48"/>
      <c r="V38" s="309" t="str">
        <f t="shared" si="3"/>
        <v/>
      </c>
      <c r="W38" s="46"/>
      <c r="X38" s="36"/>
      <c r="Y38" s="47"/>
      <c r="Z38" s="47"/>
      <c r="AA38" s="47"/>
      <c r="AB38" s="36"/>
      <c r="AC38" s="43"/>
      <c r="AD38" s="4"/>
      <c r="AE38" s="4"/>
    </row>
    <row r="39" spans="1:31" s="31" customFormat="1" ht="20.100000000000001" customHeight="1" x14ac:dyDescent="0.25">
      <c r="A39" s="333">
        <v>32</v>
      </c>
      <c r="B39" s="32"/>
      <c r="C39" s="33"/>
      <c r="D39" s="34"/>
      <c r="E39" s="35"/>
      <c r="F39" s="36"/>
      <c r="G39" s="37"/>
      <c r="H39" s="38"/>
      <c r="I39" s="44" t="str">
        <f t="shared" si="4"/>
        <v/>
      </c>
      <c r="J39" s="35"/>
      <c r="K39" s="36"/>
      <c r="L39" s="45" t="str">
        <f t="shared" si="5"/>
        <v/>
      </c>
      <c r="M39" s="306" t="str">
        <f t="shared" si="2"/>
        <v/>
      </c>
      <c r="N39" s="46"/>
      <c r="O39" s="47"/>
      <c r="P39" s="47"/>
      <c r="Q39" s="47"/>
      <c r="R39" s="47"/>
      <c r="S39" s="47"/>
      <c r="T39" s="47"/>
      <c r="U39" s="48"/>
      <c r="V39" s="309" t="str">
        <f t="shared" si="3"/>
        <v/>
      </c>
      <c r="W39" s="46"/>
      <c r="X39" s="36"/>
      <c r="Y39" s="47"/>
      <c r="Z39" s="47"/>
      <c r="AA39" s="47"/>
      <c r="AB39" s="36"/>
      <c r="AC39" s="43"/>
      <c r="AD39" s="4"/>
      <c r="AE39" s="4"/>
    </row>
    <row r="40" spans="1:31" s="31" customFormat="1" ht="20.100000000000001" customHeight="1" x14ac:dyDescent="0.25">
      <c r="A40" s="333">
        <v>33</v>
      </c>
      <c r="B40" s="32"/>
      <c r="C40" s="33"/>
      <c r="D40" s="34"/>
      <c r="E40" s="35"/>
      <c r="F40" s="36"/>
      <c r="G40" s="37"/>
      <c r="H40" s="38"/>
      <c r="I40" s="44" t="str">
        <f t="shared" si="4"/>
        <v/>
      </c>
      <c r="J40" s="35"/>
      <c r="K40" s="36"/>
      <c r="L40" s="45" t="str">
        <f t="shared" si="5"/>
        <v/>
      </c>
      <c r="M40" s="306" t="str">
        <f t="shared" si="2"/>
        <v/>
      </c>
      <c r="N40" s="46"/>
      <c r="O40" s="47"/>
      <c r="P40" s="47"/>
      <c r="Q40" s="47"/>
      <c r="R40" s="47"/>
      <c r="S40" s="47"/>
      <c r="T40" s="47"/>
      <c r="U40" s="48"/>
      <c r="V40" s="309" t="str">
        <f t="shared" si="3"/>
        <v/>
      </c>
      <c r="W40" s="46"/>
      <c r="X40" s="36"/>
      <c r="Y40" s="47"/>
      <c r="Z40" s="47"/>
      <c r="AA40" s="47"/>
      <c r="AB40" s="36"/>
      <c r="AC40" s="43"/>
      <c r="AD40" s="4"/>
      <c r="AE40" s="4"/>
    </row>
    <row r="41" spans="1:31" s="31" customFormat="1" ht="20.100000000000001" customHeight="1" x14ac:dyDescent="0.25">
      <c r="A41" s="333">
        <v>34</v>
      </c>
      <c r="B41" s="32"/>
      <c r="C41" s="33"/>
      <c r="D41" s="34"/>
      <c r="E41" s="35"/>
      <c r="F41" s="36"/>
      <c r="G41" s="37"/>
      <c r="H41" s="38"/>
      <c r="I41" s="44" t="str">
        <f t="shared" si="4"/>
        <v/>
      </c>
      <c r="J41" s="35"/>
      <c r="K41" s="36"/>
      <c r="L41" s="45" t="str">
        <f t="shared" si="5"/>
        <v/>
      </c>
      <c r="M41" s="306" t="str">
        <f t="shared" si="2"/>
        <v/>
      </c>
      <c r="N41" s="46"/>
      <c r="O41" s="47"/>
      <c r="P41" s="47"/>
      <c r="Q41" s="47"/>
      <c r="R41" s="47"/>
      <c r="S41" s="47"/>
      <c r="T41" s="47"/>
      <c r="U41" s="48"/>
      <c r="V41" s="309" t="str">
        <f t="shared" si="3"/>
        <v/>
      </c>
      <c r="W41" s="46"/>
      <c r="X41" s="36"/>
      <c r="Y41" s="47"/>
      <c r="Z41" s="47"/>
      <c r="AA41" s="47"/>
      <c r="AB41" s="36"/>
      <c r="AC41" s="43"/>
      <c r="AD41" s="4"/>
      <c r="AE41" s="4"/>
    </row>
    <row r="42" spans="1:31" s="31" customFormat="1" ht="20.100000000000001" customHeight="1" x14ac:dyDescent="0.25">
      <c r="A42" s="333">
        <v>35</v>
      </c>
      <c r="B42" s="32"/>
      <c r="C42" s="33"/>
      <c r="D42" s="34"/>
      <c r="E42" s="35"/>
      <c r="F42" s="36"/>
      <c r="G42" s="37"/>
      <c r="H42" s="38"/>
      <c r="I42" s="44" t="str">
        <f t="shared" si="4"/>
        <v/>
      </c>
      <c r="J42" s="35"/>
      <c r="K42" s="36"/>
      <c r="L42" s="45" t="str">
        <f t="shared" si="5"/>
        <v/>
      </c>
      <c r="M42" s="306" t="str">
        <f t="shared" si="2"/>
        <v/>
      </c>
      <c r="N42" s="46"/>
      <c r="O42" s="47"/>
      <c r="P42" s="47"/>
      <c r="Q42" s="47"/>
      <c r="R42" s="47"/>
      <c r="S42" s="47"/>
      <c r="T42" s="47"/>
      <c r="U42" s="48"/>
      <c r="V42" s="309" t="str">
        <f t="shared" si="3"/>
        <v/>
      </c>
      <c r="W42" s="46"/>
      <c r="X42" s="36"/>
      <c r="Y42" s="47"/>
      <c r="Z42" s="47"/>
      <c r="AA42" s="47"/>
      <c r="AB42" s="36"/>
      <c r="AC42" s="43"/>
      <c r="AD42" s="4"/>
      <c r="AE42" s="4"/>
    </row>
    <row r="43" spans="1:31" s="31" customFormat="1" ht="20.100000000000001" customHeight="1" x14ac:dyDescent="0.25">
      <c r="A43" s="333">
        <v>36</v>
      </c>
      <c r="B43" s="32"/>
      <c r="C43" s="33"/>
      <c r="D43" s="34"/>
      <c r="E43" s="35"/>
      <c r="F43" s="36"/>
      <c r="G43" s="37"/>
      <c r="H43" s="38"/>
      <c r="I43" s="44" t="str">
        <f t="shared" si="4"/>
        <v/>
      </c>
      <c r="J43" s="35"/>
      <c r="K43" s="36"/>
      <c r="L43" s="45" t="str">
        <f t="shared" si="5"/>
        <v/>
      </c>
      <c r="M43" s="306" t="str">
        <f t="shared" si="2"/>
        <v/>
      </c>
      <c r="N43" s="46"/>
      <c r="O43" s="47"/>
      <c r="P43" s="47"/>
      <c r="Q43" s="47"/>
      <c r="R43" s="47"/>
      <c r="S43" s="47"/>
      <c r="T43" s="47"/>
      <c r="U43" s="48"/>
      <c r="V43" s="309" t="str">
        <f t="shared" si="3"/>
        <v/>
      </c>
      <c r="W43" s="46"/>
      <c r="X43" s="36"/>
      <c r="Y43" s="47"/>
      <c r="Z43" s="47"/>
      <c r="AA43" s="47"/>
      <c r="AB43" s="36"/>
      <c r="AC43" s="43"/>
      <c r="AD43" s="4"/>
      <c r="AE43" s="4"/>
    </row>
    <row r="44" spans="1:31" s="31" customFormat="1" ht="20.100000000000001" customHeight="1" x14ac:dyDescent="0.25">
      <c r="A44" s="333">
        <v>37</v>
      </c>
      <c r="B44" s="32"/>
      <c r="C44" s="33"/>
      <c r="D44" s="34"/>
      <c r="E44" s="35"/>
      <c r="F44" s="36"/>
      <c r="G44" s="37"/>
      <c r="H44" s="38"/>
      <c r="I44" s="44" t="str">
        <f t="shared" si="4"/>
        <v/>
      </c>
      <c r="J44" s="35"/>
      <c r="K44" s="36"/>
      <c r="L44" s="45" t="str">
        <f t="shared" si="5"/>
        <v/>
      </c>
      <c r="M44" s="306" t="str">
        <f t="shared" si="2"/>
        <v/>
      </c>
      <c r="N44" s="46"/>
      <c r="O44" s="47"/>
      <c r="P44" s="47"/>
      <c r="Q44" s="47"/>
      <c r="R44" s="47"/>
      <c r="S44" s="47"/>
      <c r="T44" s="47"/>
      <c r="U44" s="48"/>
      <c r="V44" s="309" t="str">
        <f t="shared" si="3"/>
        <v/>
      </c>
      <c r="W44" s="46"/>
      <c r="X44" s="36"/>
      <c r="Y44" s="47"/>
      <c r="Z44" s="47"/>
      <c r="AA44" s="47"/>
      <c r="AB44" s="36"/>
      <c r="AC44" s="43"/>
      <c r="AD44" s="4"/>
      <c r="AE44" s="4"/>
    </row>
    <row r="45" spans="1:31" s="31" customFormat="1" ht="20.100000000000001" customHeight="1" x14ac:dyDescent="0.25">
      <c r="A45" s="333">
        <v>38</v>
      </c>
      <c r="B45" s="32"/>
      <c r="C45" s="33"/>
      <c r="D45" s="34"/>
      <c r="E45" s="35"/>
      <c r="F45" s="36"/>
      <c r="G45" s="37"/>
      <c r="H45" s="38"/>
      <c r="I45" s="44" t="str">
        <f t="shared" si="4"/>
        <v/>
      </c>
      <c r="J45" s="35"/>
      <c r="K45" s="36"/>
      <c r="L45" s="45" t="str">
        <f t="shared" si="5"/>
        <v/>
      </c>
      <c r="M45" s="306" t="str">
        <f t="shared" si="2"/>
        <v/>
      </c>
      <c r="N45" s="46"/>
      <c r="O45" s="47"/>
      <c r="P45" s="47"/>
      <c r="Q45" s="47"/>
      <c r="R45" s="47"/>
      <c r="S45" s="47"/>
      <c r="T45" s="47"/>
      <c r="U45" s="48"/>
      <c r="V45" s="309" t="str">
        <f t="shared" si="3"/>
        <v/>
      </c>
      <c r="W45" s="46"/>
      <c r="X45" s="36"/>
      <c r="Y45" s="47"/>
      <c r="Z45" s="47"/>
      <c r="AA45" s="47"/>
      <c r="AB45" s="36"/>
      <c r="AC45" s="43"/>
      <c r="AD45" s="4"/>
      <c r="AE45" s="4"/>
    </row>
    <row r="46" spans="1:31" s="31" customFormat="1" ht="20.100000000000001" customHeight="1" x14ac:dyDescent="0.25">
      <c r="A46" s="333">
        <v>39</v>
      </c>
      <c r="B46" s="32"/>
      <c r="C46" s="33"/>
      <c r="D46" s="34"/>
      <c r="E46" s="35"/>
      <c r="F46" s="36"/>
      <c r="G46" s="37"/>
      <c r="H46" s="38"/>
      <c r="I46" s="44" t="str">
        <f t="shared" si="4"/>
        <v/>
      </c>
      <c r="J46" s="35"/>
      <c r="K46" s="36"/>
      <c r="L46" s="45" t="str">
        <f t="shared" si="5"/>
        <v/>
      </c>
      <c r="M46" s="306" t="str">
        <f t="shared" si="2"/>
        <v/>
      </c>
      <c r="N46" s="46"/>
      <c r="O46" s="47"/>
      <c r="P46" s="47"/>
      <c r="Q46" s="47"/>
      <c r="R46" s="47"/>
      <c r="S46" s="47"/>
      <c r="T46" s="47"/>
      <c r="U46" s="48"/>
      <c r="V46" s="309" t="str">
        <f t="shared" si="3"/>
        <v/>
      </c>
      <c r="W46" s="46"/>
      <c r="X46" s="36"/>
      <c r="Y46" s="47"/>
      <c r="Z46" s="47"/>
      <c r="AA46" s="47"/>
      <c r="AB46" s="36"/>
      <c r="AC46" s="43"/>
      <c r="AD46" s="4"/>
      <c r="AE46" s="4"/>
    </row>
    <row r="47" spans="1:31" s="31" customFormat="1" ht="20.100000000000001" customHeight="1" x14ac:dyDescent="0.25">
      <c r="A47" s="333">
        <v>40</v>
      </c>
      <c r="B47" s="32"/>
      <c r="C47" s="33"/>
      <c r="D47" s="34"/>
      <c r="E47" s="35"/>
      <c r="F47" s="36"/>
      <c r="G47" s="37"/>
      <c r="H47" s="38"/>
      <c r="I47" s="44" t="str">
        <f t="shared" si="4"/>
        <v/>
      </c>
      <c r="J47" s="35"/>
      <c r="K47" s="36"/>
      <c r="L47" s="45" t="str">
        <f t="shared" si="5"/>
        <v/>
      </c>
      <c r="M47" s="306" t="str">
        <f t="shared" si="2"/>
        <v/>
      </c>
      <c r="N47" s="46"/>
      <c r="O47" s="47"/>
      <c r="P47" s="47"/>
      <c r="Q47" s="47"/>
      <c r="R47" s="47"/>
      <c r="S47" s="47"/>
      <c r="T47" s="47"/>
      <c r="U47" s="48"/>
      <c r="V47" s="309" t="str">
        <f t="shared" si="3"/>
        <v/>
      </c>
      <c r="W47" s="46"/>
      <c r="X47" s="36"/>
      <c r="Y47" s="47"/>
      <c r="Z47" s="47"/>
      <c r="AA47" s="47"/>
      <c r="AB47" s="36"/>
      <c r="AC47" s="43"/>
      <c r="AD47" s="4"/>
      <c r="AE47" s="4"/>
    </row>
    <row r="48" spans="1:31" s="31" customFormat="1" ht="20.100000000000001" customHeight="1" x14ac:dyDescent="0.25">
      <c r="A48" s="333">
        <v>41</v>
      </c>
      <c r="B48" s="32"/>
      <c r="C48" s="33"/>
      <c r="D48" s="34"/>
      <c r="E48" s="35"/>
      <c r="F48" s="36"/>
      <c r="G48" s="37"/>
      <c r="H48" s="38"/>
      <c r="I48" s="44" t="str">
        <f t="shared" si="4"/>
        <v/>
      </c>
      <c r="J48" s="35"/>
      <c r="K48" s="36"/>
      <c r="L48" s="45" t="str">
        <f t="shared" si="5"/>
        <v/>
      </c>
      <c r="M48" s="306" t="str">
        <f t="shared" si="2"/>
        <v/>
      </c>
      <c r="N48" s="46"/>
      <c r="O48" s="47"/>
      <c r="P48" s="47"/>
      <c r="Q48" s="47"/>
      <c r="R48" s="47"/>
      <c r="S48" s="47"/>
      <c r="T48" s="47"/>
      <c r="U48" s="48"/>
      <c r="V48" s="309" t="str">
        <f t="shared" si="3"/>
        <v/>
      </c>
      <c r="W48" s="46"/>
      <c r="X48" s="36"/>
      <c r="Y48" s="47"/>
      <c r="Z48" s="47"/>
      <c r="AA48" s="47"/>
      <c r="AB48" s="36"/>
      <c r="AC48" s="43"/>
      <c r="AD48" s="4"/>
      <c r="AE48" s="4"/>
    </row>
    <row r="49" spans="1:31" s="31" customFormat="1" ht="20.100000000000001" customHeight="1" x14ac:dyDescent="0.25">
      <c r="A49" s="333">
        <v>42</v>
      </c>
      <c r="B49" s="32"/>
      <c r="C49" s="33"/>
      <c r="D49" s="34"/>
      <c r="E49" s="35"/>
      <c r="F49" s="36"/>
      <c r="G49" s="37"/>
      <c r="H49" s="38"/>
      <c r="I49" s="44" t="str">
        <f t="shared" si="4"/>
        <v/>
      </c>
      <c r="J49" s="35"/>
      <c r="K49" s="36"/>
      <c r="L49" s="45" t="str">
        <f t="shared" si="5"/>
        <v/>
      </c>
      <c r="M49" s="306" t="str">
        <f t="shared" si="2"/>
        <v/>
      </c>
      <c r="N49" s="46"/>
      <c r="O49" s="47"/>
      <c r="P49" s="47"/>
      <c r="Q49" s="47"/>
      <c r="R49" s="47"/>
      <c r="S49" s="47"/>
      <c r="T49" s="47"/>
      <c r="U49" s="48"/>
      <c r="V49" s="309" t="str">
        <f t="shared" si="3"/>
        <v/>
      </c>
      <c r="W49" s="46"/>
      <c r="X49" s="36"/>
      <c r="Y49" s="47"/>
      <c r="Z49" s="47"/>
      <c r="AA49" s="47"/>
      <c r="AB49" s="36"/>
      <c r="AC49" s="43"/>
      <c r="AD49" s="4"/>
      <c r="AE49" s="4"/>
    </row>
    <row r="50" spans="1:31" s="31" customFormat="1" ht="20.100000000000001" customHeight="1" x14ac:dyDescent="0.25">
      <c r="A50" s="333">
        <v>43</v>
      </c>
      <c r="B50" s="32"/>
      <c r="C50" s="33"/>
      <c r="D50" s="34"/>
      <c r="E50" s="35"/>
      <c r="F50" s="36"/>
      <c r="G50" s="37"/>
      <c r="H50" s="38"/>
      <c r="I50" s="44" t="str">
        <f t="shared" si="4"/>
        <v/>
      </c>
      <c r="J50" s="35"/>
      <c r="K50" s="36"/>
      <c r="L50" s="45" t="str">
        <f t="shared" si="5"/>
        <v/>
      </c>
      <c r="M50" s="306" t="str">
        <f t="shared" si="2"/>
        <v/>
      </c>
      <c r="N50" s="46"/>
      <c r="O50" s="47"/>
      <c r="P50" s="47"/>
      <c r="Q50" s="47"/>
      <c r="R50" s="47"/>
      <c r="S50" s="47"/>
      <c r="T50" s="47"/>
      <c r="U50" s="48"/>
      <c r="V50" s="309" t="str">
        <f t="shared" si="3"/>
        <v/>
      </c>
      <c r="W50" s="46"/>
      <c r="X50" s="36"/>
      <c r="Y50" s="47"/>
      <c r="Z50" s="47"/>
      <c r="AA50" s="47"/>
      <c r="AB50" s="36"/>
      <c r="AC50" s="43"/>
      <c r="AD50" s="4"/>
      <c r="AE50" s="4"/>
    </row>
    <row r="51" spans="1:31" s="31" customFormat="1" ht="20.100000000000001" customHeight="1" x14ac:dyDescent="0.25">
      <c r="A51" s="333">
        <v>44</v>
      </c>
      <c r="B51" s="32"/>
      <c r="C51" s="33"/>
      <c r="D51" s="34"/>
      <c r="E51" s="35"/>
      <c r="F51" s="36"/>
      <c r="G51" s="37"/>
      <c r="H51" s="38"/>
      <c r="I51" s="44" t="str">
        <f t="shared" si="4"/>
        <v/>
      </c>
      <c r="J51" s="35"/>
      <c r="K51" s="36"/>
      <c r="L51" s="45" t="str">
        <f t="shared" si="5"/>
        <v/>
      </c>
      <c r="M51" s="306" t="str">
        <f t="shared" si="2"/>
        <v/>
      </c>
      <c r="N51" s="46"/>
      <c r="O51" s="47"/>
      <c r="P51" s="47"/>
      <c r="Q51" s="47"/>
      <c r="R51" s="47"/>
      <c r="S51" s="47"/>
      <c r="T51" s="47"/>
      <c r="U51" s="48"/>
      <c r="V51" s="309" t="str">
        <f t="shared" si="3"/>
        <v/>
      </c>
      <c r="W51" s="46"/>
      <c r="X51" s="36"/>
      <c r="Y51" s="47"/>
      <c r="Z51" s="47"/>
      <c r="AA51" s="47"/>
      <c r="AB51" s="36"/>
      <c r="AC51" s="43"/>
      <c r="AD51" s="4"/>
      <c r="AE51" s="4"/>
    </row>
    <row r="52" spans="1:31" s="31" customFormat="1" ht="20.100000000000001" customHeight="1" x14ac:dyDescent="0.25">
      <c r="A52" s="333">
        <v>45</v>
      </c>
      <c r="B52" s="32"/>
      <c r="C52" s="33"/>
      <c r="D52" s="34"/>
      <c r="E52" s="35"/>
      <c r="F52" s="36"/>
      <c r="G52" s="37"/>
      <c r="H52" s="38"/>
      <c r="I52" s="44" t="str">
        <f t="shared" si="4"/>
        <v/>
      </c>
      <c r="J52" s="35"/>
      <c r="K52" s="36"/>
      <c r="L52" s="45" t="str">
        <f t="shared" si="5"/>
        <v/>
      </c>
      <c r="M52" s="306" t="str">
        <f t="shared" si="2"/>
        <v/>
      </c>
      <c r="N52" s="46"/>
      <c r="O52" s="47"/>
      <c r="P52" s="47"/>
      <c r="Q52" s="47"/>
      <c r="R52" s="47"/>
      <c r="S52" s="47"/>
      <c r="T52" s="47"/>
      <c r="U52" s="48"/>
      <c r="V52" s="309" t="str">
        <f t="shared" si="3"/>
        <v/>
      </c>
      <c r="W52" s="46"/>
      <c r="X52" s="36"/>
      <c r="Y52" s="47"/>
      <c r="Z52" s="47"/>
      <c r="AA52" s="47"/>
      <c r="AB52" s="36"/>
      <c r="AC52" s="43"/>
      <c r="AD52" s="4"/>
      <c r="AE52" s="4"/>
    </row>
    <row r="53" spans="1:31" s="31" customFormat="1" ht="20.100000000000001" customHeight="1" x14ac:dyDescent="0.25">
      <c r="A53" s="333">
        <v>46</v>
      </c>
      <c r="B53" s="32"/>
      <c r="C53" s="33"/>
      <c r="D53" s="34"/>
      <c r="E53" s="35"/>
      <c r="F53" s="36"/>
      <c r="G53" s="37"/>
      <c r="H53" s="38"/>
      <c r="I53" s="44" t="str">
        <f t="shared" si="4"/>
        <v/>
      </c>
      <c r="J53" s="35"/>
      <c r="K53" s="36"/>
      <c r="L53" s="45" t="str">
        <f t="shared" si="5"/>
        <v/>
      </c>
      <c r="M53" s="306" t="str">
        <f t="shared" si="2"/>
        <v/>
      </c>
      <c r="N53" s="46"/>
      <c r="O53" s="47"/>
      <c r="P53" s="47"/>
      <c r="Q53" s="47"/>
      <c r="R53" s="47"/>
      <c r="S53" s="47"/>
      <c r="T53" s="47"/>
      <c r="U53" s="48"/>
      <c r="V53" s="309" t="str">
        <f t="shared" si="3"/>
        <v/>
      </c>
      <c r="W53" s="46"/>
      <c r="X53" s="36"/>
      <c r="Y53" s="47"/>
      <c r="Z53" s="47"/>
      <c r="AA53" s="47"/>
      <c r="AB53" s="36"/>
      <c r="AC53" s="43"/>
      <c r="AD53" s="4"/>
      <c r="AE53" s="4"/>
    </row>
    <row r="54" spans="1:31" s="31" customFormat="1" ht="20.100000000000001" customHeight="1" x14ac:dyDescent="0.25">
      <c r="A54" s="333">
        <v>47</v>
      </c>
      <c r="B54" s="32"/>
      <c r="C54" s="33"/>
      <c r="D54" s="34"/>
      <c r="E54" s="35"/>
      <c r="F54" s="36"/>
      <c r="G54" s="37"/>
      <c r="H54" s="38"/>
      <c r="I54" s="44" t="str">
        <f t="shared" si="4"/>
        <v/>
      </c>
      <c r="J54" s="35"/>
      <c r="K54" s="36"/>
      <c r="L54" s="45" t="str">
        <f t="shared" si="5"/>
        <v/>
      </c>
      <c r="M54" s="306" t="str">
        <f t="shared" si="2"/>
        <v/>
      </c>
      <c r="N54" s="46"/>
      <c r="O54" s="47"/>
      <c r="P54" s="47"/>
      <c r="Q54" s="47"/>
      <c r="R54" s="47"/>
      <c r="S54" s="47"/>
      <c r="T54" s="47"/>
      <c r="U54" s="48"/>
      <c r="V54" s="309" t="str">
        <f t="shared" si="3"/>
        <v/>
      </c>
      <c r="W54" s="46"/>
      <c r="X54" s="36"/>
      <c r="Y54" s="47"/>
      <c r="Z54" s="47"/>
      <c r="AA54" s="47"/>
      <c r="AB54" s="36"/>
      <c r="AC54" s="43"/>
      <c r="AD54" s="4"/>
      <c r="AE54" s="4"/>
    </row>
    <row r="55" spans="1:31" s="31" customFormat="1" ht="20.100000000000001" customHeight="1" x14ac:dyDescent="0.25">
      <c r="A55" s="333">
        <v>48</v>
      </c>
      <c r="B55" s="32"/>
      <c r="C55" s="33"/>
      <c r="D55" s="34"/>
      <c r="E55" s="35"/>
      <c r="F55" s="36"/>
      <c r="G55" s="37"/>
      <c r="H55" s="38"/>
      <c r="I55" s="44" t="str">
        <f t="shared" si="4"/>
        <v/>
      </c>
      <c r="J55" s="35"/>
      <c r="K55" s="36"/>
      <c r="L55" s="45" t="str">
        <f t="shared" si="5"/>
        <v/>
      </c>
      <c r="M55" s="306" t="str">
        <f t="shared" si="2"/>
        <v/>
      </c>
      <c r="N55" s="46"/>
      <c r="O55" s="47"/>
      <c r="P55" s="47"/>
      <c r="Q55" s="47"/>
      <c r="R55" s="47"/>
      <c r="S55" s="47"/>
      <c r="T55" s="47"/>
      <c r="U55" s="48"/>
      <c r="V55" s="309" t="str">
        <f t="shared" si="3"/>
        <v/>
      </c>
      <c r="W55" s="46"/>
      <c r="X55" s="36"/>
      <c r="Y55" s="47"/>
      <c r="Z55" s="47"/>
      <c r="AA55" s="47"/>
      <c r="AB55" s="36"/>
      <c r="AC55" s="43"/>
      <c r="AD55" s="4"/>
      <c r="AE55" s="4"/>
    </row>
    <row r="56" spans="1:31" s="31" customFormat="1" ht="20.100000000000001" customHeight="1" x14ac:dyDescent="0.25">
      <c r="A56" s="333">
        <v>49</v>
      </c>
      <c r="B56" s="32"/>
      <c r="C56" s="33"/>
      <c r="D56" s="34"/>
      <c r="E56" s="35"/>
      <c r="F56" s="36"/>
      <c r="G56" s="37"/>
      <c r="H56" s="38"/>
      <c r="I56" s="44" t="str">
        <f t="shared" si="4"/>
        <v/>
      </c>
      <c r="J56" s="35"/>
      <c r="K56" s="36"/>
      <c r="L56" s="45" t="str">
        <f t="shared" si="5"/>
        <v/>
      </c>
      <c r="M56" s="306" t="str">
        <f t="shared" si="2"/>
        <v/>
      </c>
      <c r="N56" s="46"/>
      <c r="O56" s="47"/>
      <c r="P56" s="47"/>
      <c r="Q56" s="47"/>
      <c r="R56" s="47"/>
      <c r="S56" s="47"/>
      <c r="T56" s="47"/>
      <c r="U56" s="48"/>
      <c r="V56" s="309" t="str">
        <f t="shared" si="3"/>
        <v/>
      </c>
      <c r="W56" s="46"/>
      <c r="X56" s="36"/>
      <c r="Y56" s="47"/>
      <c r="Z56" s="47"/>
      <c r="AA56" s="47"/>
      <c r="AB56" s="36"/>
      <c r="AC56" s="43"/>
      <c r="AD56" s="4"/>
      <c r="AE56" s="4"/>
    </row>
    <row r="57" spans="1:31" s="31" customFormat="1" ht="20.100000000000001" customHeight="1" x14ac:dyDescent="0.25">
      <c r="A57" s="333">
        <v>50</v>
      </c>
      <c r="B57" s="32"/>
      <c r="C57" s="33"/>
      <c r="D57" s="34"/>
      <c r="E57" s="35"/>
      <c r="F57" s="36"/>
      <c r="G57" s="37"/>
      <c r="H57" s="38"/>
      <c r="I57" s="44" t="str">
        <f t="shared" si="4"/>
        <v/>
      </c>
      <c r="J57" s="35"/>
      <c r="K57" s="36"/>
      <c r="L57" s="45" t="str">
        <f t="shared" si="5"/>
        <v/>
      </c>
      <c r="M57" s="306" t="str">
        <f t="shared" si="2"/>
        <v/>
      </c>
      <c r="N57" s="46"/>
      <c r="O57" s="47"/>
      <c r="P57" s="47"/>
      <c r="Q57" s="47"/>
      <c r="R57" s="47"/>
      <c r="S57" s="47"/>
      <c r="T57" s="47"/>
      <c r="U57" s="48"/>
      <c r="V57" s="309" t="str">
        <f t="shared" si="3"/>
        <v/>
      </c>
      <c r="W57" s="46"/>
      <c r="X57" s="36"/>
      <c r="Y57" s="47"/>
      <c r="Z57" s="47"/>
      <c r="AA57" s="47"/>
      <c r="AB57" s="36"/>
      <c r="AC57" s="43"/>
      <c r="AD57" s="4"/>
      <c r="AE57" s="4"/>
    </row>
    <row r="58" spans="1:31" s="31" customFormat="1" ht="20.100000000000001" customHeight="1" x14ac:dyDescent="0.25">
      <c r="A58" s="333">
        <v>51</v>
      </c>
      <c r="B58" s="32"/>
      <c r="C58" s="33"/>
      <c r="D58" s="34"/>
      <c r="E58" s="35"/>
      <c r="F58" s="36"/>
      <c r="G58" s="37"/>
      <c r="H58" s="38"/>
      <c r="I58" s="44" t="str">
        <f t="shared" si="4"/>
        <v/>
      </c>
      <c r="J58" s="35"/>
      <c r="K58" s="36"/>
      <c r="L58" s="45" t="str">
        <f t="shared" si="5"/>
        <v/>
      </c>
      <c r="M58" s="306" t="str">
        <f t="shared" si="2"/>
        <v/>
      </c>
      <c r="N58" s="46"/>
      <c r="O58" s="47"/>
      <c r="P58" s="47"/>
      <c r="Q58" s="47"/>
      <c r="R58" s="47"/>
      <c r="S58" s="47"/>
      <c r="T58" s="47"/>
      <c r="U58" s="48"/>
      <c r="V58" s="309" t="str">
        <f t="shared" si="3"/>
        <v/>
      </c>
      <c r="W58" s="46"/>
      <c r="X58" s="36"/>
      <c r="Y58" s="47"/>
      <c r="Z58" s="47"/>
      <c r="AA58" s="47"/>
      <c r="AB58" s="36"/>
      <c r="AC58" s="43"/>
      <c r="AD58" s="4"/>
      <c r="AE58" s="4"/>
    </row>
    <row r="59" spans="1:31" s="31" customFormat="1" ht="20.100000000000001" customHeight="1" x14ac:dyDescent="0.25">
      <c r="A59" s="333">
        <v>52</v>
      </c>
      <c r="B59" s="32"/>
      <c r="C59" s="33"/>
      <c r="D59" s="34"/>
      <c r="E59" s="35"/>
      <c r="F59" s="36"/>
      <c r="G59" s="37"/>
      <c r="H59" s="38"/>
      <c r="I59" s="44" t="str">
        <f t="shared" si="4"/>
        <v/>
      </c>
      <c r="J59" s="35"/>
      <c r="K59" s="36"/>
      <c r="L59" s="45" t="str">
        <f t="shared" si="5"/>
        <v/>
      </c>
      <c r="M59" s="306" t="str">
        <f t="shared" si="2"/>
        <v/>
      </c>
      <c r="N59" s="46"/>
      <c r="O59" s="47"/>
      <c r="P59" s="47"/>
      <c r="Q59" s="47"/>
      <c r="R59" s="47"/>
      <c r="S59" s="47"/>
      <c r="T59" s="47"/>
      <c r="U59" s="48"/>
      <c r="V59" s="309" t="str">
        <f t="shared" si="3"/>
        <v/>
      </c>
      <c r="W59" s="46"/>
      <c r="X59" s="36"/>
      <c r="Y59" s="47"/>
      <c r="Z59" s="47"/>
      <c r="AA59" s="47"/>
      <c r="AB59" s="36"/>
      <c r="AC59" s="43"/>
      <c r="AD59" s="4"/>
      <c r="AE59" s="4"/>
    </row>
    <row r="60" spans="1:31" s="31" customFormat="1" ht="20.100000000000001" customHeight="1" x14ac:dyDescent="0.25">
      <c r="A60" s="333">
        <v>53</v>
      </c>
      <c r="B60" s="32"/>
      <c r="C60" s="33"/>
      <c r="D60" s="34"/>
      <c r="E60" s="35"/>
      <c r="F60" s="36"/>
      <c r="G60" s="37"/>
      <c r="H60" s="38"/>
      <c r="I60" s="44" t="str">
        <f t="shared" si="4"/>
        <v/>
      </c>
      <c r="J60" s="35"/>
      <c r="K60" s="36"/>
      <c r="L60" s="45" t="str">
        <f t="shared" si="5"/>
        <v/>
      </c>
      <c r="M60" s="306" t="str">
        <f t="shared" si="2"/>
        <v/>
      </c>
      <c r="N60" s="46"/>
      <c r="O60" s="47"/>
      <c r="P60" s="47"/>
      <c r="Q60" s="47"/>
      <c r="R60" s="47"/>
      <c r="S60" s="47"/>
      <c r="T60" s="47"/>
      <c r="U60" s="48"/>
      <c r="V60" s="309" t="str">
        <f t="shared" si="3"/>
        <v/>
      </c>
      <c r="W60" s="46"/>
      <c r="X60" s="36"/>
      <c r="Y60" s="47"/>
      <c r="Z60" s="47"/>
      <c r="AA60" s="47"/>
      <c r="AB60" s="36"/>
      <c r="AC60" s="43"/>
      <c r="AD60" s="4"/>
      <c r="AE60" s="4"/>
    </row>
    <row r="61" spans="1:31" s="31" customFormat="1" ht="20.100000000000001" customHeight="1" x14ac:dyDescent="0.25">
      <c r="A61" s="333">
        <v>54</v>
      </c>
      <c r="B61" s="32"/>
      <c r="C61" s="33"/>
      <c r="D61" s="34"/>
      <c r="E61" s="35"/>
      <c r="F61" s="36"/>
      <c r="G61" s="37"/>
      <c r="H61" s="38"/>
      <c r="I61" s="44" t="str">
        <f t="shared" si="4"/>
        <v/>
      </c>
      <c r="J61" s="35"/>
      <c r="K61" s="36"/>
      <c r="L61" s="45" t="str">
        <f t="shared" si="5"/>
        <v/>
      </c>
      <c r="M61" s="306" t="str">
        <f t="shared" si="2"/>
        <v/>
      </c>
      <c r="N61" s="46"/>
      <c r="O61" s="47"/>
      <c r="P61" s="47"/>
      <c r="Q61" s="47"/>
      <c r="R61" s="47"/>
      <c r="S61" s="47"/>
      <c r="T61" s="47"/>
      <c r="U61" s="48"/>
      <c r="V61" s="309" t="str">
        <f t="shared" si="3"/>
        <v/>
      </c>
      <c r="W61" s="46"/>
      <c r="X61" s="36"/>
      <c r="Y61" s="47"/>
      <c r="Z61" s="47"/>
      <c r="AA61" s="47"/>
      <c r="AB61" s="36"/>
      <c r="AC61" s="43"/>
      <c r="AD61" s="4"/>
      <c r="AE61" s="4"/>
    </row>
    <row r="62" spans="1:31" s="31" customFormat="1" ht="20.100000000000001" customHeight="1" x14ac:dyDescent="0.25">
      <c r="A62" s="333">
        <v>55</v>
      </c>
      <c r="B62" s="32"/>
      <c r="C62" s="33"/>
      <c r="D62" s="34"/>
      <c r="E62" s="35"/>
      <c r="F62" s="36"/>
      <c r="G62" s="37"/>
      <c r="H62" s="38"/>
      <c r="I62" s="44" t="str">
        <f t="shared" si="4"/>
        <v/>
      </c>
      <c r="J62" s="35"/>
      <c r="K62" s="36"/>
      <c r="L62" s="45" t="str">
        <f t="shared" si="5"/>
        <v/>
      </c>
      <c r="M62" s="306" t="str">
        <f t="shared" si="2"/>
        <v/>
      </c>
      <c r="N62" s="46"/>
      <c r="O62" s="47"/>
      <c r="P62" s="47"/>
      <c r="Q62" s="47"/>
      <c r="R62" s="47"/>
      <c r="S62" s="47"/>
      <c r="T62" s="47"/>
      <c r="U62" s="48"/>
      <c r="V62" s="309" t="str">
        <f t="shared" si="3"/>
        <v/>
      </c>
      <c r="W62" s="46"/>
      <c r="X62" s="36"/>
      <c r="Y62" s="47"/>
      <c r="Z62" s="47"/>
      <c r="AA62" s="47"/>
      <c r="AB62" s="36"/>
      <c r="AC62" s="43"/>
      <c r="AD62" s="4"/>
      <c r="AE62" s="4"/>
    </row>
    <row r="63" spans="1:31" s="31" customFormat="1" ht="20.100000000000001" customHeight="1" x14ac:dyDescent="0.25">
      <c r="A63" s="333">
        <v>56</v>
      </c>
      <c r="B63" s="32"/>
      <c r="C63" s="33"/>
      <c r="D63" s="34"/>
      <c r="E63" s="35"/>
      <c r="F63" s="36"/>
      <c r="G63" s="37"/>
      <c r="H63" s="38"/>
      <c r="I63" s="44" t="str">
        <f t="shared" si="4"/>
        <v/>
      </c>
      <c r="J63" s="35"/>
      <c r="K63" s="36"/>
      <c r="L63" s="45" t="str">
        <f t="shared" si="5"/>
        <v/>
      </c>
      <c r="M63" s="306" t="str">
        <f t="shared" si="2"/>
        <v/>
      </c>
      <c r="N63" s="46"/>
      <c r="O63" s="47"/>
      <c r="P63" s="47"/>
      <c r="Q63" s="47"/>
      <c r="R63" s="47"/>
      <c r="S63" s="47"/>
      <c r="T63" s="47"/>
      <c r="U63" s="48"/>
      <c r="V63" s="309" t="str">
        <f t="shared" si="3"/>
        <v/>
      </c>
      <c r="W63" s="46"/>
      <c r="X63" s="36"/>
      <c r="Y63" s="47"/>
      <c r="Z63" s="47"/>
      <c r="AA63" s="47"/>
      <c r="AB63" s="36"/>
      <c r="AC63" s="43"/>
      <c r="AD63" s="4"/>
      <c r="AE63" s="4"/>
    </row>
    <row r="64" spans="1:31" s="31" customFormat="1" ht="20.100000000000001" customHeight="1" x14ac:dyDescent="0.25">
      <c r="A64" s="333">
        <v>57</v>
      </c>
      <c r="B64" s="32"/>
      <c r="C64" s="33"/>
      <c r="D64" s="34"/>
      <c r="E64" s="35"/>
      <c r="F64" s="36"/>
      <c r="G64" s="37"/>
      <c r="H64" s="38"/>
      <c r="I64" s="44" t="str">
        <f t="shared" si="4"/>
        <v/>
      </c>
      <c r="J64" s="35"/>
      <c r="K64" s="36"/>
      <c r="L64" s="45" t="str">
        <f t="shared" si="5"/>
        <v/>
      </c>
      <c r="M64" s="306" t="str">
        <f t="shared" si="2"/>
        <v/>
      </c>
      <c r="N64" s="46"/>
      <c r="O64" s="47"/>
      <c r="P64" s="47"/>
      <c r="Q64" s="47"/>
      <c r="R64" s="47"/>
      <c r="S64" s="47"/>
      <c r="T64" s="47"/>
      <c r="U64" s="48"/>
      <c r="V64" s="309" t="str">
        <f t="shared" si="3"/>
        <v/>
      </c>
      <c r="W64" s="46"/>
      <c r="X64" s="36"/>
      <c r="Y64" s="47"/>
      <c r="Z64" s="47"/>
      <c r="AA64" s="47"/>
      <c r="AB64" s="36"/>
      <c r="AC64" s="43"/>
      <c r="AD64" s="4"/>
      <c r="AE64" s="4"/>
    </row>
    <row r="65" spans="1:31" s="31" customFormat="1" ht="20.100000000000001" customHeight="1" x14ac:dyDescent="0.25">
      <c r="A65" s="333">
        <v>58</v>
      </c>
      <c r="B65" s="32"/>
      <c r="C65" s="33"/>
      <c r="D65" s="34"/>
      <c r="E65" s="35"/>
      <c r="F65" s="36"/>
      <c r="G65" s="37"/>
      <c r="H65" s="38"/>
      <c r="I65" s="44" t="str">
        <f t="shared" si="4"/>
        <v/>
      </c>
      <c r="J65" s="35"/>
      <c r="K65" s="36"/>
      <c r="L65" s="45" t="str">
        <f t="shared" si="5"/>
        <v/>
      </c>
      <c r="M65" s="306" t="str">
        <f t="shared" si="2"/>
        <v/>
      </c>
      <c r="N65" s="46"/>
      <c r="O65" s="47"/>
      <c r="P65" s="47"/>
      <c r="Q65" s="47"/>
      <c r="R65" s="47"/>
      <c r="S65" s="47"/>
      <c r="T65" s="47"/>
      <c r="U65" s="48"/>
      <c r="V65" s="309" t="str">
        <f t="shared" si="3"/>
        <v/>
      </c>
      <c r="W65" s="46"/>
      <c r="X65" s="36"/>
      <c r="Y65" s="47"/>
      <c r="Z65" s="47"/>
      <c r="AA65" s="47"/>
      <c r="AB65" s="36"/>
      <c r="AC65" s="43"/>
      <c r="AD65" s="4"/>
      <c r="AE65" s="4"/>
    </row>
    <row r="66" spans="1:31" s="31" customFormat="1" ht="20.100000000000001" customHeight="1" x14ac:dyDescent="0.25">
      <c r="A66" s="333">
        <v>59</v>
      </c>
      <c r="B66" s="32"/>
      <c r="C66" s="33"/>
      <c r="D66" s="34"/>
      <c r="E66" s="35"/>
      <c r="F66" s="36"/>
      <c r="G66" s="37"/>
      <c r="H66" s="38"/>
      <c r="I66" s="44" t="str">
        <f t="shared" si="4"/>
        <v/>
      </c>
      <c r="J66" s="35"/>
      <c r="K66" s="36"/>
      <c r="L66" s="45" t="str">
        <f t="shared" si="5"/>
        <v/>
      </c>
      <c r="M66" s="306" t="str">
        <f t="shared" si="2"/>
        <v/>
      </c>
      <c r="N66" s="46"/>
      <c r="O66" s="47"/>
      <c r="P66" s="47"/>
      <c r="Q66" s="47"/>
      <c r="R66" s="47"/>
      <c r="S66" s="47"/>
      <c r="T66" s="47"/>
      <c r="U66" s="48"/>
      <c r="V66" s="309" t="str">
        <f t="shared" si="3"/>
        <v/>
      </c>
      <c r="W66" s="46"/>
      <c r="X66" s="36"/>
      <c r="Y66" s="47"/>
      <c r="Z66" s="47"/>
      <c r="AA66" s="47"/>
      <c r="AB66" s="36"/>
      <c r="AC66" s="43"/>
      <c r="AD66" s="4"/>
      <c r="AE66" s="4"/>
    </row>
    <row r="67" spans="1:31" s="31" customFormat="1" ht="20.100000000000001" customHeight="1" x14ac:dyDescent="0.25">
      <c r="A67" s="333">
        <v>60</v>
      </c>
      <c r="B67" s="32"/>
      <c r="C67" s="33"/>
      <c r="D67" s="34"/>
      <c r="E67" s="35"/>
      <c r="F67" s="36"/>
      <c r="G67" s="37"/>
      <c r="H67" s="38"/>
      <c r="I67" s="44" t="str">
        <f t="shared" si="4"/>
        <v/>
      </c>
      <c r="J67" s="35"/>
      <c r="K67" s="36"/>
      <c r="L67" s="45" t="str">
        <f t="shared" si="5"/>
        <v/>
      </c>
      <c r="M67" s="306" t="str">
        <f t="shared" si="2"/>
        <v/>
      </c>
      <c r="N67" s="46"/>
      <c r="O67" s="47"/>
      <c r="P67" s="47"/>
      <c r="Q67" s="47"/>
      <c r="R67" s="47"/>
      <c r="S67" s="47"/>
      <c r="T67" s="47"/>
      <c r="U67" s="48"/>
      <c r="V67" s="309" t="str">
        <f t="shared" si="3"/>
        <v/>
      </c>
      <c r="W67" s="46"/>
      <c r="X67" s="36"/>
      <c r="Y67" s="47"/>
      <c r="Z67" s="47"/>
      <c r="AA67" s="47"/>
      <c r="AB67" s="36"/>
      <c r="AC67" s="43"/>
      <c r="AD67" s="4"/>
      <c r="AE67" s="4"/>
    </row>
    <row r="68" spans="1:31" s="31" customFormat="1" ht="20.100000000000001" customHeight="1" x14ac:dyDescent="0.25">
      <c r="A68" s="333">
        <v>61</v>
      </c>
      <c r="B68" s="32"/>
      <c r="C68" s="33"/>
      <c r="D68" s="34"/>
      <c r="E68" s="35"/>
      <c r="F68" s="36"/>
      <c r="G68" s="37"/>
      <c r="H68" s="38"/>
      <c r="I68" s="44" t="str">
        <f t="shared" si="4"/>
        <v/>
      </c>
      <c r="J68" s="35"/>
      <c r="K68" s="36"/>
      <c r="L68" s="45" t="str">
        <f t="shared" si="5"/>
        <v/>
      </c>
      <c r="M68" s="306" t="str">
        <f t="shared" si="2"/>
        <v/>
      </c>
      <c r="N68" s="46"/>
      <c r="O68" s="47"/>
      <c r="P68" s="47"/>
      <c r="Q68" s="47"/>
      <c r="R68" s="47"/>
      <c r="S68" s="47"/>
      <c r="T68" s="47"/>
      <c r="U68" s="48"/>
      <c r="V68" s="309" t="str">
        <f t="shared" si="3"/>
        <v/>
      </c>
      <c r="W68" s="46"/>
      <c r="X68" s="36"/>
      <c r="Y68" s="47"/>
      <c r="Z68" s="47"/>
      <c r="AA68" s="47"/>
      <c r="AB68" s="36"/>
      <c r="AC68" s="43"/>
      <c r="AD68" s="4"/>
      <c r="AE68" s="4"/>
    </row>
    <row r="69" spans="1:31" s="31" customFormat="1" ht="20.100000000000001" customHeight="1" x14ac:dyDescent="0.25">
      <c r="A69" s="333">
        <v>62</v>
      </c>
      <c r="B69" s="32"/>
      <c r="C69" s="33"/>
      <c r="D69" s="34"/>
      <c r="E69" s="35"/>
      <c r="F69" s="36"/>
      <c r="G69" s="37"/>
      <c r="H69" s="38"/>
      <c r="I69" s="44" t="str">
        <f t="shared" si="4"/>
        <v/>
      </c>
      <c r="J69" s="35"/>
      <c r="K69" s="36"/>
      <c r="L69" s="45" t="str">
        <f t="shared" si="5"/>
        <v/>
      </c>
      <c r="M69" s="306" t="str">
        <f t="shared" si="2"/>
        <v/>
      </c>
      <c r="N69" s="46"/>
      <c r="O69" s="47"/>
      <c r="P69" s="47"/>
      <c r="Q69" s="47"/>
      <c r="R69" s="47"/>
      <c r="S69" s="47"/>
      <c r="T69" s="47"/>
      <c r="U69" s="48"/>
      <c r="V69" s="309" t="str">
        <f t="shared" si="3"/>
        <v/>
      </c>
      <c r="W69" s="46"/>
      <c r="X69" s="36"/>
      <c r="Y69" s="47"/>
      <c r="Z69" s="47"/>
      <c r="AA69" s="47"/>
      <c r="AB69" s="36"/>
      <c r="AC69" s="43"/>
      <c r="AD69" s="4"/>
      <c r="AE69" s="4"/>
    </row>
    <row r="70" spans="1:31" s="31" customFormat="1" ht="20.100000000000001" customHeight="1" x14ac:dyDescent="0.25">
      <c r="A70" s="333">
        <v>63</v>
      </c>
      <c r="B70" s="32"/>
      <c r="C70" s="33"/>
      <c r="D70" s="34"/>
      <c r="E70" s="35"/>
      <c r="F70" s="36"/>
      <c r="G70" s="37"/>
      <c r="H70" s="38"/>
      <c r="I70" s="44" t="str">
        <f t="shared" si="4"/>
        <v/>
      </c>
      <c r="J70" s="35"/>
      <c r="K70" s="36"/>
      <c r="L70" s="45" t="str">
        <f t="shared" si="5"/>
        <v/>
      </c>
      <c r="M70" s="306" t="str">
        <f t="shared" si="2"/>
        <v/>
      </c>
      <c r="N70" s="46"/>
      <c r="O70" s="47"/>
      <c r="P70" s="47"/>
      <c r="Q70" s="47"/>
      <c r="R70" s="47"/>
      <c r="S70" s="47"/>
      <c r="T70" s="47"/>
      <c r="U70" s="48"/>
      <c r="V70" s="309" t="str">
        <f t="shared" si="3"/>
        <v/>
      </c>
      <c r="W70" s="46"/>
      <c r="X70" s="36"/>
      <c r="Y70" s="47"/>
      <c r="Z70" s="47"/>
      <c r="AA70" s="47"/>
      <c r="AB70" s="36"/>
      <c r="AC70" s="43"/>
      <c r="AD70" s="4"/>
      <c r="AE70" s="4"/>
    </row>
    <row r="71" spans="1:31" s="31" customFormat="1" ht="20.100000000000001" customHeight="1" x14ac:dyDescent="0.25">
      <c r="A71" s="333">
        <v>64</v>
      </c>
      <c r="B71" s="32"/>
      <c r="C71" s="33"/>
      <c r="D71" s="34"/>
      <c r="E71" s="35"/>
      <c r="F71" s="36"/>
      <c r="G71" s="37"/>
      <c r="H71" s="38"/>
      <c r="I71" s="44" t="str">
        <f t="shared" si="4"/>
        <v/>
      </c>
      <c r="J71" s="35"/>
      <c r="K71" s="36"/>
      <c r="L71" s="45" t="str">
        <f t="shared" si="5"/>
        <v/>
      </c>
      <c r="M71" s="306" t="str">
        <f t="shared" si="2"/>
        <v/>
      </c>
      <c r="N71" s="46"/>
      <c r="O71" s="47"/>
      <c r="P71" s="47"/>
      <c r="Q71" s="47"/>
      <c r="R71" s="47"/>
      <c r="S71" s="47"/>
      <c r="T71" s="47"/>
      <c r="U71" s="48"/>
      <c r="V71" s="309" t="str">
        <f t="shared" si="3"/>
        <v/>
      </c>
      <c r="W71" s="46"/>
      <c r="X71" s="36"/>
      <c r="Y71" s="47"/>
      <c r="Z71" s="47"/>
      <c r="AA71" s="47"/>
      <c r="AB71" s="36"/>
      <c r="AC71" s="43"/>
      <c r="AD71" s="4"/>
      <c r="AE71" s="4"/>
    </row>
    <row r="72" spans="1:31" s="31" customFormat="1" ht="20.100000000000001" customHeight="1" x14ac:dyDescent="0.25">
      <c r="A72" s="333">
        <v>65</v>
      </c>
      <c r="B72" s="32"/>
      <c r="C72" s="33"/>
      <c r="D72" s="34"/>
      <c r="E72" s="35"/>
      <c r="F72" s="36"/>
      <c r="G72" s="37"/>
      <c r="H72" s="38"/>
      <c r="I72" s="44" t="str">
        <f t="shared" ref="I72:I135" si="6">IF(D72="","",I71+G72-H72)</f>
        <v/>
      </c>
      <c r="J72" s="35"/>
      <c r="K72" s="36"/>
      <c r="L72" s="45" t="str">
        <f t="shared" ref="L72:L135" si="7">IF(D72="","",L71+J72-K72)</f>
        <v/>
      </c>
      <c r="M72" s="306" t="str">
        <f t="shared" ref="M72:M135" si="8">IF(D72="","",I72+L72)</f>
        <v/>
      </c>
      <c r="N72" s="46"/>
      <c r="O72" s="47"/>
      <c r="P72" s="47"/>
      <c r="Q72" s="47"/>
      <c r="R72" s="47"/>
      <c r="S72" s="47"/>
      <c r="T72" s="47"/>
      <c r="U72" s="48"/>
      <c r="V72" s="309" t="str">
        <f t="shared" ref="V72:V135" si="9">IF(E72+F72+G72+H72+J72+K72=0,IF(N72+O72+P72+Q72+R72+S72+T72+U72+W72+X72+Y72+Z72+AA72+AB72+AC72&gt;0,"Classe",""),IF(OR(AND(E72&lt;&gt;0,F72=0,SUM(N72:U72)=0,SUM(W72:AC72)=0,H72+K72=0,G72+J72=E72),AND(F72&lt;&gt;0,E72=0,SUM(N72:U72)=0,SUM(W72:AC72)=0,G72+J72=0,H72+K72=F72),AND(E72=0,F72=0,H72+K72&lt;&gt;0,H72+K72=SUM(W72:AC72),SUM(N72:U72)=0,(H72+K72)&lt;&gt;(G72+J72)),AND(E72=0,F72=0,G72+J72&lt;&gt;0,G72+J72=SUM(N72:U72),SUM(W72:AC72)=0,(H72+K72)&lt;&gt;(G72+J72)),AND(E72=0,F72=0,J72=0,N72+O72+P72+Q72+R72+S72+T72+U72+W72+X72+Y72+Z72+AA72+AB72+AC72=0,K72&lt;&gt;0,K72=G72),AND(E72=0,F72=0,J72&lt;&gt;0,N72+O72+P72+Q72+R72+S72+T72+U72+W72+X72+Y72+Z72+AA72+AB72+AC72=0,K72=0,J72=H72)),"OK","??"))</f>
        <v/>
      </c>
      <c r="W72" s="46"/>
      <c r="X72" s="36"/>
      <c r="Y72" s="47"/>
      <c r="Z72" s="47"/>
      <c r="AA72" s="47"/>
      <c r="AB72" s="36"/>
      <c r="AC72" s="43"/>
      <c r="AD72" s="4"/>
      <c r="AE72" s="4"/>
    </row>
    <row r="73" spans="1:31" s="31" customFormat="1" ht="20.100000000000001" customHeight="1" x14ac:dyDescent="0.25">
      <c r="A73" s="333">
        <v>66</v>
      </c>
      <c r="B73" s="32"/>
      <c r="C73" s="33"/>
      <c r="D73" s="34"/>
      <c r="E73" s="35"/>
      <c r="F73" s="36"/>
      <c r="G73" s="37"/>
      <c r="H73" s="38"/>
      <c r="I73" s="44" t="str">
        <f t="shared" si="6"/>
        <v/>
      </c>
      <c r="J73" s="35"/>
      <c r="K73" s="36"/>
      <c r="L73" s="45" t="str">
        <f t="shared" si="7"/>
        <v/>
      </c>
      <c r="M73" s="306" t="str">
        <f t="shared" si="8"/>
        <v/>
      </c>
      <c r="N73" s="46"/>
      <c r="O73" s="47"/>
      <c r="P73" s="47"/>
      <c r="Q73" s="47"/>
      <c r="R73" s="47"/>
      <c r="S73" s="47"/>
      <c r="T73" s="47"/>
      <c r="U73" s="48"/>
      <c r="V73" s="309" t="str">
        <f t="shared" si="9"/>
        <v/>
      </c>
      <c r="W73" s="46"/>
      <c r="X73" s="36"/>
      <c r="Y73" s="47"/>
      <c r="Z73" s="47"/>
      <c r="AA73" s="47"/>
      <c r="AB73" s="36"/>
      <c r="AC73" s="43"/>
      <c r="AD73" s="4"/>
      <c r="AE73" s="4"/>
    </row>
    <row r="74" spans="1:31" s="31" customFormat="1" ht="20.100000000000001" customHeight="1" x14ac:dyDescent="0.25">
      <c r="A74" s="333">
        <v>67</v>
      </c>
      <c r="B74" s="32"/>
      <c r="C74" s="33"/>
      <c r="D74" s="34"/>
      <c r="E74" s="35"/>
      <c r="F74" s="36"/>
      <c r="G74" s="37"/>
      <c r="H74" s="38"/>
      <c r="I74" s="44" t="str">
        <f t="shared" si="6"/>
        <v/>
      </c>
      <c r="J74" s="35"/>
      <c r="K74" s="36"/>
      <c r="L74" s="45" t="str">
        <f t="shared" si="7"/>
        <v/>
      </c>
      <c r="M74" s="306" t="str">
        <f t="shared" si="8"/>
        <v/>
      </c>
      <c r="N74" s="46"/>
      <c r="O74" s="47"/>
      <c r="P74" s="47"/>
      <c r="Q74" s="47"/>
      <c r="R74" s="47"/>
      <c r="S74" s="47"/>
      <c r="T74" s="47"/>
      <c r="U74" s="48"/>
      <c r="V74" s="309" t="str">
        <f t="shared" si="9"/>
        <v/>
      </c>
      <c r="W74" s="46"/>
      <c r="X74" s="36"/>
      <c r="Y74" s="47"/>
      <c r="Z74" s="47"/>
      <c r="AA74" s="47"/>
      <c r="AB74" s="36"/>
      <c r="AC74" s="43"/>
      <c r="AD74" s="4"/>
      <c r="AE74" s="4"/>
    </row>
    <row r="75" spans="1:31" s="31" customFormat="1" ht="20.100000000000001" customHeight="1" x14ac:dyDescent="0.25">
      <c r="A75" s="333">
        <v>68</v>
      </c>
      <c r="B75" s="32"/>
      <c r="C75" s="33"/>
      <c r="D75" s="34"/>
      <c r="E75" s="35"/>
      <c r="F75" s="36"/>
      <c r="G75" s="37"/>
      <c r="H75" s="38"/>
      <c r="I75" s="44" t="str">
        <f t="shared" si="6"/>
        <v/>
      </c>
      <c r="J75" s="35"/>
      <c r="K75" s="36"/>
      <c r="L75" s="45" t="str">
        <f t="shared" si="7"/>
        <v/>
      </c>
      <c r="M75" s="306" t="str">
        <f t="shared" si="8"/>
        <v/>
      </c>
      <c r="N75" s="46"/>
      <c r="O75" s="47"/>
      <c r="P75" s="47"/>
      <c r="Q75" s="47"/>
      <c r="R75" s="47"/>
      <c r="S75" s="47"/>
      <c r="T75" s="47"/>
      <c r="U75" s="48"/>
      <c r="V75" s="309" t="str">
        <f t="shared" si="9"/>
        <v/>
      </c>
      <c r="W75" s="46"/>
      <c r="X75" s="36"/>
      <c r="Y75" s="47"/>
      <c r="Z75" s="47"/>
      <c r="AA75" s="47"/>
      <c r="AB75" s="36"/>
      <c r="AC75" s="43"/>
      <c r="AD75" s="4"/>
      <c r="AE75" s="4"/>
    </row>
    <row r="76" spans="1:31" s="31" customFormat="1" ht="20.100000000000001" customHeight="1" x14ac:dyDescent="0.25">
      <c r="A76" s="333">
        <v>69</v>
      </c>
      <c r="B76" s="32"/>
      <c r="C76" s="33"/>
      <c r="D76" s="34"/>
      <c r="E76" s="35"/>
      <c r="F76" s="36"/>
      <c r="G76" s="37"/>
      <c r="H76" s="38"/>
      <c r="I76" s="44" t="str">
        <f t="shared" si="6"/>
        <v/>
      </c>
      <c r="J76" s="35"/>
      <c r="K76" s="36"/>
      <c r="L76" s="45" t="str">
        <f t="shared" si="7"/>
        <v/>
      </c>
      <c r="M76" s="306" t="str">
        <f t="shared" si="8"/>
        <v/>
      </c>
      <c r="N76" s="46"/>
      <c r="O76" s="47"/>
      <c r="P76" s="47"/>
      <c r="Q76" s="47"/>
      <c r="R76" s="47"/>
      <c r="S76" s="47"/>
      <c r="T76" s="47"/>
      <c r="U76" s="48"/>
      <c r="V76" s="309" t="str">
        <f t="shared" si="9"/>
        <v/>
      </c>
      <c r="W76" s="46"/>
      <c r="X76" s="36"/>
      <c r="Y76" s="47"/>
      <c r="Z76" s="47"/>
      <c r="AA76" s="47"/>
      <c r="AB76" s="36"/>
      <c r="AC76" s="43"/>
      <c r="AD76" s="4"/>
      <c r="AE76" s="4"/>
    </row>
    <row r="77" spans="1:31" s="31" customFormat="1" ht="20.100000000000001" customHeight="1" x14ac:dyDescent="0.25">
      <c r="A77" s="333">
        <v>70</v>
      </c>
      <c r="B77" s="32"/>
      <c r="C77" s="33"/>
      <c r="D77" s="34"/>
      <c r="E77" s="35"/>
      <c r="F77" s="36"/>
      <c r="G77" s="37"/>
      <c r="H77" s="38"/>
      <c r="I77" s="44" t="str">
        <f t="shared" si="6"/>
        <v/>
      </c>
      <c r="J77" s="35"/>
      <c r="K77" s="36"/>
      <c r="L77" s="45" t="str">
        <f t="shared" si="7"/>
        <v/>
      </c>
      <c r="M77" s="306" t="str">
        <f t="shared" si="8"/>
        <v/>
      </c>
      <c r="N77" s="46"/>
      <c r="O77" s="47"/>
      <c r="P77" s="47"/>
      <c r="Q77" s="47"/>
      <c r="R77" s="47"/>
      <c r="S77" s="47"/>
      <c r="T77" s="47"/>
      <c r="U77" s="48"/>
      <c r="V77" s="309" t="str">
        <f t="shared" si="9"/>
        <v/>
      </c>
      <c r="W77" s="46"/>
      <c r="X77" s="36"/>
      <c r="Y77" s="47"/>
      <c r="Z77" s="47"/>
      <c r="AA77" s="47"/>
      <c r="AB77" s="36"/>
      <c r="AC77" s="43"/>
      <c r="AD77" s="4"/>
      <c r="AE77" s="4"/>
    </row>
    <row r="78" spans="1:31" s="31" customFormat="1" ht="20.100000000000001" customHeight="1" x14ac:dyDescent="0.25">
      <c r="A78" s="333">
        <v>71</v>
      </c>
      <c r="B78" s="32"/>
      <c r="C78" s="33"/>
      <c r="D78" s="34"/>
      <c r="E78" s="35"/>
      <c r="F78" s="36"/>
      <c r="G78" s="37"/>
      <c r="H78" s="38"/>
      <c r="I78" s="44" t="str">
        <f t="shared" si="6"/>
        <v/>
      </c>
      <c r="J78" s="35"/>
      <c r="K78" s="36"/>
      <c r="L78" s="45" t="str">
        <f t="shared" si="7"/>
        <v/>
      </c>
      <c r="M78" s="306" t="str">
        <f t="shared" si="8"/>
        <v/>
      </c>
      <c r="N78" s="46"/>
      <c r="O78" s="47"/>
      <c r="P78" s="47"/>
      <c r="Q78" s="47"/>
      <c r="R78" s="47"/>
      <c r="S78" s="47"/>
      <c r="T78" s="47"/>
      <c r="U78" s="48"/>
      <c r="V78" s="309" t="str">
        <f t="shared" si="9"/>
        <v/>
      </c>
      <c r="W78" s="46"/>
      <c r="X78" s="36"/>
      <c r="Y78" s="47"/>
      <c r="Z78" s="47"/>
      <c r="AA78" s="47"/>
      <c r="AB78" s="36"/>
      <c r="AC78" s="43"/>
      <c r="AD78" s="4"/>
      <c r="AE78" s="4"/>
    </row>
    <row r="79" spans="1:31" s="31" customFormat="1" ht="20.100000000000001" customHeight="1" x14ac:dyDescent="0.25">
      <c r="A79" s="333">
        <v>72</v>
      </c>
      <c r="B79" s="32"/>
      <c r="C79" s="33"/>
      <c r="D79" s="34"/>
      <c r="E79" s="35"/>
      <c r="F79" s="36"/>
      <c r="G79" s="37"/>
      <c r="H79" s="38"/>
      <c r="I79" s="44" t="str">
        <f t="shared" si="6"/>
        <v/>
      </c>
      <c r="J79" s="35"/>
      <c r="K79" s="36"/>
      <c r="L79" s="45" t="str">
        <f t="shared" si="7"/>
        <v/>
      </c>
      <c r="M79" s="306" t="str">
        <f t="shared" si="8"/>
        <v/>
      </c>
      <c r="N79" s="46"/>
      <c r="O79" s="47"/>
      <c r="P79" s="47"/>
      <c r="Q79" s="47"/>
      <c r="R79" s="47"/>
      <c r="S79" s="47"/>
      <c r="T79" s="47"/>
      <c r="U79" s="48"/>
      <c r="V79" s="309" t="str">
        <f t="shared" si="9"/>
        <v/>
      </c>
      <c r="W79" s="46"/>
      <c r="X79" s="36"/>
      <c r="Y79" s="47"/>
      <c r="Z79" s="47"/>
      <c r="AA79" s="47"/>
      <c r="AB79" s="36"/>
      <c r="AC79" s="43"/>
      <c r="AD79" s="4"/>
      <c r="AE79" s="4"/>
    </row>
    <row r="80" spans="1:31" s="31" customFormat="1" ht="20.100000000000001" customHeight="1" x14ac:dyDescent="0.25">
      <c r="A80" s="333">
        <v>73</v>
      </c>
      <c r="B80" s="32"/>
      <c r="C80" s="33"/>
      <c r="D80" s="34"/>
      <c r="E80" s="35"/>
      <c r="F80" s="36"/>
      <c r="G80" s="37"/>
      <c r="H80" s="38"/>
      <c r="I80" s="44" t="str">
        <f t="shared" si="6"/>
        <v/>
      </c>
      <c r="J80" s="35"/>
      <c r="K80" s="36"/>
      <c r="L80" s="45" t="str">
        <f t="shared" si="7"/>
        <v/>
      </c>
      <c r="M80" s="306" t="str">
        <f t="shared" si="8"/>
        <v/>
      </c>
      <c r="N80" s="46"/>
      <c r="O80" s="47"/>
      <c r="P80" s="47"/>
      <c r="Q80" s="47"/>
      <c r="R80" s="47"/>
      <c r="S80" s="47"/>
      <c r="T80" s="47"/>
      <c r="U80" s="48"/>
      <c r="V80" s="309" t="str">
        <f t="shared" si="9"/>
        <v/>
      </c>
      <c r="W80" s="46"/>
      <c r="X80" s="36"/>
      <c r="Y80" s="47"/>
      <c r="Z80" s="47"/>
      <c r="AA80" s="47"/>
      <c r="AB80" s="36"/>
      <c r="AC80" s="43"/>
      <c r="AD80" s="4"/>
      <c r="AE80" s="4"/>
    </row>
    <row r="81" spans="1:31" s="31" customFormat="1" ht="20.100000000000001" customHeight="1" x14ac:dyDescent="0.25">
      <c r="A81" s="333">
        <v>74</v>
      </c>
      <c r="B81" s="32"/>
      <c r="C81" s="33"/>
      <c r="D81" s="34"/>
      <c r="E81" s="35"/>
      <c r="F81" s="36"/>
      <c r="G81" s="37"/>
      <c r="H81" s="38"/>
      <c r="I81" s="44" t="str">
        <f t="shared" si="6"/>
        <v/>
      </c>
      <c r="J81" s="35"/>
      <c r="K81" s="36"/>
      <c r="L81" s="45" t="str">
        <f t="shared" si="7"/>
        <v/>
      </c>
      <c r="M81" s="306" t="str">
        <f t="shared" si="8"/>
        <v/>
      </c>
      <c r="N81" s="46"/>
      <c r="O81" s="47"/>
      <c r="P81" s="47"/>
      <c r="Q81" s="47"/>
      <c r="R81" s="47"/>
      <c r="S81" s="47"/>
      <c r="T81" s="47"/>
      <c r="U81" s="48"/>
      <c r="V81" s="309" t="str">
        <f t="shared" si="9"/>
        <v/>
      </c>
      <c r="W81" s="46"/>
      <c r="X81" s="36"/>
      <c r="Y81" s="47"/>
      <c r="Z81" s="47"/>
      <c r="AA81" s="47"/>
      <c r="AB81" s="36"/>
      <c r="AC81" s="43"/>
      <c r="AD81" s="4"/>
      <c r="AE81" s="4"/>
    </row>
    <row r="82" spans="1:31" s="31" customFormat="1" ht="20.100000000000001" customHeight="1" x14ac:dyDescent="0.25">
      <c r="A82" s="333">
        <v>75</v>
      </c>
      <c r="B82" s="32"/>
      <c r="C82" s="33"/>
      <c r="D82" s="34"/>
      <c r="E82" s="35"/>
      <c r="F82" s="36"/>
      <c r="G82" s="37"/>
      <c r="H82" s="38"/>
      <c r="I82" s="44" t="str">
        <f t="shared" si="6"/>
        <v/>
      </c>
      <c r="J82" s="35"/>
      <c r="K82" s="36"/>
      <c r="L82" s="45" t="str">
        <f t="shared" si="7"/>
        <v/>
      </c>
      <c r="M82" s="306" t="str">
        <f t="shared" si="8"/>
        <v/>
      </c>
      <c r="N82" s="46"/>
      <c r="O82" s="47"/>
      <c r="P82" s="47"/>
      <c r="Q82" s="47"/>
      <c r="R82" s="47"/>
      <c r="S82" s="47"/>
      <c r="T82" s="47"/>
      <c r="U82" s="48"/>
      <c r="V82" s="309" t="str">
        <f t="shared" si="9"/>
        <v/>
      </c>
      <c r="W82" s="46"/>
      <c r="X82" s="36"/>
      <c r="Y82" s="47"/>
      <c r="Z82" s="47"/>
      <c r="AA82" s="47"/>
      <c r="AB82" s="36"/>
      <c r="AC82" s="43"/>
      <c r="AD82" s="4"/>
      <c r="AE82" s="4"/>
    </row>
    <row r="83" spans="1:31" s="31" customFormat="1" ht="20.100000000000001" customHeight="1" x14ac:dyDescent="0.25">
      <c r="A83" s="333">
        <v>76</v>
      </c>
      <c r="B83" s="32"/>
      <c r="C83" s="33"/>
      <c r="D83" s="34"/>
      <c r="E83" s="35"/>
      <c r="F83" s="36"/>
      <c r="G83" s="37"/>
      <c r="H83" s="38"/>
      <c r="I83" s="44" t="str">
        <f t="shared" si="6"/>
        <v/>
      </c>
      <c r="J83" s="35"/>
      <c r="K83" s="36"/>
      <c r="L83" s="45" t="str">
        <f t="shared" si="7"/>
        <v/>
      </c>
      <c r="M83" s="306" t="str">
        <f t="shared" si="8"/>
        <v/>
      </c>
      <c r="N83" s="46"/>
      <c r="O83" s="47"/>
      <c r="P83" s="47"/>
      <c r="Q83" s="47"/>
      <c r="R83" s="47"/>
      <c r="S83" s="47"/>
      <c r="T83" s="47"/>
      <c r="U83" s="48"/>
      <c r="V83" s="309" t="str">
        <f t="shared" si="9"/>
        <v/>
      </c>
      <c r="W83" s="46"/>
      <c r="X83" s="36"/>
      <c r="Y83" s="47"/>
      <c r="Z83" s="47"/>
      <c r="AA83" s="47"/>
      <c r="AB83" s="36"/>
      <c r="AC83" s="43"/>
      <c r="AD83" s="4"/>
      <c r="AE83" s="4"/>
    </row>
    <row r="84" spans="1:31" s="31" customFormat="1" ht="20.100000000000001" customHeight="1" x14ac:dyDescent="0.25">
      <c r="A84" s="333">
        <v>77</v>
      </c>
      <c r="B84" s="32"/>
      <c r="C84" s="33"/>
      <c r="D84" s="34"/>
      <c r="E84" s="35"/>
      <c r="F84" s="36"/>
      <c r="G84" s="37"/>
      <c r="H84" s="38"/>
      <c r="I84" s="44" t="str">
        <f t="shared" si="6"/>
        <v/>
      </c>
      <c r="J84" s="35"/>
      <c r="K84" s="36"/>
      <c r="L84" s="45" t="str">
        <f t="shared" si="7"/>
        <v/>
      </c>
      <c r="M84" s="306" t="str">
        <f t="shared" si="8"/>
        <v/>
      </c>
      <c r="N84" s="46"/>
      <c r="O84" s="47"/>
      <c r="P84" s="47"/>
      <c r="Q84" s="47"/>
      <c r="R84" s="47"/>
      <c r="S84" s="47"/>
      <c r="T84" s="47"/>
      <c r="U84" s="48"/>
      <c r="V84" s="309" t="str">
        <f t="shared" si="9"/>
        <v/>
      </c>
      <c r="W84" s="46"/>
      <c r="X84" s="36"/>
      <c r="Y84" s="47"/>
      <c r="Z84" s="47"/>
      <c r="AA84" s="47"/>
      <c r="AB84" s="36"/>
      <c r="AC84" s="43"/>
      <c r="AD84" s="4"/>
      <c r="AE84" s="4"/>
    </row>
    <row r="85" spans="1:31" s="31" customFormat="1" ht="20.100000000000001" customHeight="1" x14ac:dyDescent="0.25">
      <c r="A85" s="333">
        <v>78</v>
      </c>
      <c r="B85" s="32"/>
      <c r="C85" s="33"/>
      <c r="D85" s="34"/>
      <c r="E85" s="35"/>
      <c r="F85" s="36"/>
      <c r="G85" s="37"/>
      <c r="H85" s="38"/>
      <c r="I85" s="44" t="str">
        <f t="shared" si="6"/>
        <v/>
      </c>
      <c r="J85" s="35"/>
      <c r="K85" s="36"/>
      <c r="L85" s="45" t="str">
        <f t="shared" si="7"/>
        <v/>
      </c>
      <c r="M85" s="306" t="str">
        <f t="shared" si="8"/>
        <v/>
      </c>
      <c r="N85" s="46"/>
      <c r="O85" s="47"/>
      <c r="P85" s="47"/>
      <c r="Q85" s="47"/>
      <c r="R85" s="47"/>
      <c r="S85" s="47"/>
      <c r="T85" s="47"/>
      <c r="U85" s="48"/>
      <c r="V85" s="309" t="str">
        <f t="shared" si="9"/>
        <v/>
      </c>
      <c r="W85" s="46"/>
      <c r="X85" s="36"/>
      <c r="Y85" s="47"/>
      <c r="Z85" s="47"/>
      <c r="AA85" s="47"/>
      <c r="AB85" s="36"/>
      <c r="AC85" s="43"/>
      <c r="AD85" s="4"/>
      <c r="AE85" s="4"/>
    </row>
    <row r="86" spans="1:31" s="31" customFormat="1" ht="20.100000000000001" customHeight="1" x14ac:dyDescent="0.25">
      <c r="A86" s="333">
        <v>79</v>
      </c>
      <c r="B86" s="32"/>
      <c r="C86" s="33"/>
      <c r="D86" s="34"/>
      <c r="E86" s="35"/>
      <c r="F86" s="36"/>
      <c r="G86" s="37"/>
      <c r="H86" s="38"/>
      <c r="I86" s="44" t="str">
        <f t="shared" si="6"/>
        <v/>
      </c>
      <c r="J86" s="35"/>
      <c r="K86" s="36"/>
      <c r="L86" s="45" t="str">
        <f t="shared" si="7"/>
        <v/>
      </c>
      <c r="M86" s="306" t="str">
        <f t="shared" si="8"/>
        <v/>
      </c>
      <c r="N86" s="46"/>
      <c r="O86" s="47"/>
      <c r="P86" s="47"/>
      <c r="Q86" s="47"/>
      <c r="R86" s="47"/>
      <c r="S86" s="47"/>
      <c r="T86" s="47"/>
      <c r="U86" s="48"/>
      <c r="V86" s="309" t="str">
        <f t="shared" si="9"/>
        <v/>
      </c>
      <c r="W86" s="46"/>
      <c r="X86" s="36"/>
      <c r="Y86" s="47"/>
      <c r="Z86" s="47"/>
      <c r="AA86" s="47"/>
      <c r="AB86" s="36"/>
      <c r="AC86" s="43"/>
      <c r="AD86" s="4"/>
      <c r="AE86" s="4"/>
    </row>
    <row r="87" spans="1:31" s="31" customFormat="1" ht="20.100000000000001" customHeight="1" x14ac:dyDescent="0.25">
      <c r="A87" s="333">
        <v>80</v>
      </c>
      <c r="B87" s="32"/>
      <c r="C87" s="33"/>
      <c r="D87" s="34"/>
      <c r="E87" s="35"/>
      <c r="F87" s="36"/>
      <c r="G87" s="37"/>
      <c r="H87" s="38"/>
      <c r="I87" s="44" t="str">
        <f t="shared" si="6"/>
        <v/>
      </c>
      <c r="J87" s="35"/>
      <c r="K87" s="36"/>
      <c r="L87" s="45" t="str">
        <f t="shared" si="7"/>
        <v/>
      </c>
      <c r="M87" s="306" t="str">
        <f t="shared" si="8"/>
        <v/>
      </c>
      <c r="N87" s="46"/>
      <c r="O87" s="47"/>
      <c r="P87" s="47"/>
      <c r="Q87" s="47"/>
      <c r="R87" s="47"/>
      <c r="S87" s="47"/>
      <c r="T87" s="47"/>
      <c r="U87" s="48"/>
      <c r="V87" s="309" t="str">
        <f t="shared" si="9"/>
        <v/>
      </c>
      <c r="W87" s="46"/>
      <c r="X87" s="36"/>
      <c r="Y87" s="47"/>
      <c r="Z87" s="47"/>
      <c r="AA87" s="47"/>
      <c r="AB87" s="36"/>
      <c r="AC87" s="43"/>
      <c r="AD87" s="4"/>
      <c r="AE87" s="4"/>
    </row>
    <row r="88" spans="1:31" s="31" customFormat="1" ht="20.100000000000001" customHeight="1" x14ac:dyDescent="0.25">
      <c r="A88" s="333">
        <v>81</v>
      </c>
      <c r="B88" s="32"/>
      <c r="C88" s="33"/>
      <c r="D88" s="34"/>
      <c r="E88" s="35"/>
      <c r="F88" s="36"/>
      <c r="G88" s="37"/>
      <c r="H88" s="38"/>
      <c r="I88" s="44" t="str">
        <f t="shared" si="6"/>
        <v/>
      </c>
      <c r="J88" s="35"/>
      <c r="K88" s="36"/>
      <c r="L88" s="45" t="str">
        <f t="shared" si="7"/>
        <v/>
      </c>
      <c r="M88" s="306" t="str">
        <f t="shared" si="8"/>
        <v/>
      </c>
      <c r="N88" s="46"/>
      <c r="O88" s="47"/>
      <c r="P88" s="47"/>
      <c r="Q88" s="47"/>
      <c r="R88" s="47"/>
      <c r="S88" s="47"/>
      <c r="T88" s="47"/>
      <c r="U88" s="48"/>
      <c r="V88" s="309" t="str">
        <f t="shared" si="9"/>
        <v/>
      </c>
      <c r="W88" s="46"/>
      <c r="X88" s="36"/>
      <c r="Y88" s="47"/>
      <c r="Z88" s="47"/>
      <c r="AA88" s="47"/>
      <c r="AB88" s="36"/>
      <c r="AC88" s="43"/>
      <c r="AD88" s="4"/>
      <c r="AE88" s="4"/>
    </row>
    <row r="89" spans="1:31" s="31" customFormat="1" ht="20.100000000000001" customHeight="1" x14ac:dyDescent="0.25">
      <c r="A89" s="333">
        <v>82</v>
      </c>
      <c r="B89" s="32"/>
      <c r="C89" s="33"/>
      <c r="D89" s="34"/>
      <c r="E89" s="35"/>
      <c r="F89" s="36"/>
      <c r="G89" s="37"/>
      <c r="H89" s="38"/>
      <c r="I89" s="44" t="str">
        <f t="shared" si="6"/>
        <v/>
      </c>
      <c r="J89" s="35"/>
      <c r="K89" s="36"/>
      <c r="L89" s="45" t="str">
        <f t="shared" si="7"/>
        <v/>
      </c>
      <c r="M89" s="306" t="str">
        <f t="shared" si="8"/>
        <v/>
      </c>
      <c r="N89" s="46"/>
      <c r="O89" s="47"/>
      <c r="P89" s="47"/>
      <c r="Q89" s="47"/>
      <c r="R89" s="47"/>
      <c r="S89" s="47"/>
      <c r="T89" s="47"/>
      <c r="U89" s="48"/>
      <c r="V89" s="309" t="str">
        <f t="shared" si="9"/>
        <v/>
      </c>
      <c r="W89" s="46"/>
      <c r="X89" s="36"/>
      <c r="Y89" s="47"/>
      <c r="Z89" s="47"/>
      <c r="AA89" s="47"/>
      <c r="AB89" s="36"/>
      <c r="AC89" s="43"/>
      <c r="AD89" s="4"/>
      <c r="AE89" s="4"/>
    </row>
    <row r="90" spans="1:31" s="31" customFormat="1" ht="20.100000000000001" customHeight="1" x14ac:dyDescent="0.25">
      <c r="A90" s="333">
        <v>83</v>
      </c>
      <c r="B90" s="32"/>
      <c r="C90" s="33"/>
      <c r="D90" s="34"/>
      <c r="E90" s="35"/>
      <c r="F90" s="36"/>
      <c r="G90" s="37"/>
      <c r="H90" s="38"/>
      <c r="I90" s="44" t="str">
        <f t="shared" si="6"/>
        <v/>
      </c>
      <c r="J90" s="35"/>
      <c r="K90" s="36"/>
      <c r="L90" s="45" t="str">
        <f t="shared" si="7"/>
        <v/>
      </c>
      <c r="M90" s="306" t="str">
        <f t="shared" si="8"/>
        <v/>
      </c>
      <c r="N90" s="46"/>
      <c r="O90" s="47"/>
      <c r="P90" s="47"/>
      <c r="Q90" s="47"/>
      <c r="R90" s="47"/>
      <c r="S90" s="47"/>
      <c r="T90" s="47"/>
      <c r="U90" s="48"/>
      <c r="V90" s="309" t="str">
        <f t="shared" si="9"/>
        <v/>
      </c>
      <c r="W90" s="46"/>
      <c r="X90" s="36"/>
      <c r="Y90" s="47"/>
      <c r="Z90" s="47"/>
      <c r="AA90" s="47"/>
      <c r="AB90" s="36"/>
      <c r="AC90" s="43"/>
      <c r="AD90" s="4"/>
      <c r="AE90" s="4"/>
    </row>
    <row r="91" spans="1:31" s="31" customFormat="1" ht="20.100000000000001" customHeight="1" x14ac:dyDescent="0.25">
      <c r="A91" s="333">
        <v>84</v>
      </c>
      <c r="B91" s="32"/>
      <c r="C91" s="33"/>
      <c r="D91" s="34"/>
      <c r="E91" s="35"/>
      <c r="F91" s="36"/>
      <c r="G91" s="37"/>
      <c r="H91" s="38"/>
      <c r="I91" s="44" t="str">
        <f t="shared" si="6"/>
        <v/>
      </c>
      <c r="J91" s="35"/>
      <c r="K91" s="36"/>
      <c r="L91" s="45" t="str">
        <f t="shared" si="7"/>
        <v/>
      </c>
      <c r="M91" s="306" t="str">
        <f t="shared" si="8"/>
        <v/>
      </c>
      <c r="N91" s="46"/>
      <c r="O91" s="47"/>
      <c r="P91" s="47"/>
      <c r="Q91" s="47"/>
      <c r="R91" s="47"/>
      <c r="S91" s="47"/>
      <c r="T91" s="47"/>
      <c r="U91" s="48"/>
      <c r="V91" s="309" t="str">
        <f t="shared" si="9"/>
        <v/>
      </c>
      <c r="W91" s="46"/>
      <c r="X91" s="36"/>
      <c r="Y91" s="47"/>
      <c r="Z91" s="47"/>
      <c r="AA91" s="47"/>
      <c r="AB91" s="36"/>
      <c r="AC91" s="43"/>
      <c r="AD91" s="4"/>
      <c r="AE91" s="4"/>
    </row>
    <row r="92" spans="1:31" s="31" customFormat="1" ht="20.100000000000001" customHeight="1" x14ac:dyDescent="0.25">
      <c r="A92" s="333">
        <v>85</v>
      </c>
      <c r="B92" s="32"/>
      <c r="C92" s="33"/>
      <c r="D92" s="34"/>
      <c r="E92" s="35"/>
      <c r="F92" s="36"/>
      <c r="G92" s="37"/>
      <c r="H92" s="38"/>
      <c r="I92" s="44" t="str">
        <f t="shared" si="6"/>
        <v/>
      </c>
      <c r="J92" s="35"/>
      <c r="K92" s="36"/>
      <c r="L92" s="45" t="str">
        <f t="shared" si="7"/>
        <v/>
      </c>
      <c r="M92" s="306" t="str">
        <f t="shared" si="8"/>
        <v/>
      </c>
      <c r="N92" s="46"/>
      <c r="O92" s="47"/>
      <c r="P92" s="47"/>
      <c r="Q92" s="47"/>
      <c r="R92" s="47"/>
      <c r="S92" s="47"/>
      <c r="T92" s="47"/>
      <c r="U92" s="48"/>
      <c r="V92" s="309" t="str">
        <f t="shared" si="9"/>
        <v/>
      </c>
      <c r="W92" s="46"/>
      <c r="X92" s="36"/>
      <c r="Y92" s="47"/>
      <c r="Z92" s="47"/>
      <c r="AA92" s="47"/>
      <c r="AB92" s="36"/>
      <c r="AC92" s="43"/>
      <c r="AD92" s="4"/>
      <c r="AE92" s="4"/>
    </row>
    <row r="93" spans="1:31" s="31" customFormat="1" ht="20.100000000000001" customHeight="1" x14ac:dyDescent="0.25">
      <c r="A93" s="333">
        <v>86</v>
      </c>
      <c r="B93" s="32"/>
      <c r="C93" s="33"/>
      <c r="D93" s="34"/>
      <c r="E93" s="35"/>
      <c r="F93" s="36"/>
      <c r="G93" s="37"/>
      <c r="H93" s="38"/>
      <c r="I93" s="44" t="str">
        <f t="shared" si="6"/>
        <v/>
      </c>
      <c r="J93" s="35"/>
      <c r="K93" s="36"/>
      <c r="L93" s="45" t="str">
        <f t="shared" si="7"/>
        <v/>
      </c>
      <c r="M93" s="306" t="str">
        <f t="shared" si="8"/>
        <v/>
      </c>
      <c r="N93" s="46"/>
      <c r="O93" s="47"/>
      <c r="P93" s="47"/>
      <c r="Q93" s="47"/>
      <c r="R93" s="47"/>
      <c r="S93" s="47"/>
      <c r="T93" s="47"/>
      <c r="U93" s="48"/>
      <c r="V93" s="309" t="str">
        <f t="shared" si="9"/>
        <v/>
      </c>
      <c r="W93" s="46"/>
      <c r="X93" s="36"/>
      <c r="Y93" s="47"/>
      <c r="Z93" s="47"/>
      <c r="AA93" s="47"/>
      <c r="AB93" s="36"/>
      <c r="AC93" s="43"/>
      <c r="AD93" s="4"/>
      <c r="AE93" s="4"/>
    </row>
    <row r="94" spans="1:31" s="31" customFormat="1" ht="20.100000000000001" customHeight="1" x14ac:dyDescent="0.25">
      <c r="A94" s="333">
        <v>87</v>
      </c>
      <c r="B94" s="32"/>
      <c r="C94" s="33"/>
      <c r="D94" s="34"/>
      <c r="E94" s="35"/>
      <c r="F94" s="36"/>
      <c r="G94" s="37"/>
      <c r="H94" s="38"/>
      <c r="I94" s="44" t="str">
        <f t="shared" si="6"/>
        <v/>
      </c>
      <c r="J94" s="35"/>
      <c r="K94" s="36"/>
      <c r="L94" s="45" t="str">
        <f t="shared" si="7"/>
        <v/>
      </c>
      <c r="M94" s="306" t="str">
        <f t="shared" si="8"/>
        <v/>
      </c>
      <c r="N94" s="46"/>
      <c r="O94" s="47"/>
      <c r="P94" s="47"/>
      <c r="Q94" s="47"/>
      <c r="R94" s="47"/>
      <c r="S94" s="47"/>
      <c r="T94" s="47"/>
      <c r="U94" s="48"/>
      <c r="V94" s="309" t="str">
        <f t="shared" si="9"/>
        <v/>
      </c>
      <c r="W94" s="46"/>
      <c r="X94" s="36"/>
      <c r="Y94" s="47"/>
      <c r="Z94" s="47"/>
      <c r="AA94" s="47"/>
      <c r="AB94" s="36"/>
      <c r="AC94" s="43"/>
      <c r="AD94" s="4"/>
      <c r="AE94" s="4"/>
    </row>
    <row r="95" spans="1:31" s="31" customFormat="1" ht="20.100000000000001" customHeight="1" x14ac:dyDescent="0.25">
      <c r="A95" s="333">
        <v>88</v>
      </c>
      <c r="B95" s="32"/>
      <c r="C95" s="33"/>
      <c r="D95" s="34"/>
      <c r="E95" s="35"/>
      <c r="F95" s="36"/>
      <c r="G95" s="37"/>
      <c r="H95" s="38"/>
      <c r="I95" s="44" t="str">
        <f t="shared" si="6"/>
        <v/>
      </c>
      <c r="J95" s="35"/>
      <c r="K95" s="36"/>
      <c r="L95" s="45" t="str">
        <f t="shared" si="7"/>
        <v/>
      </c>
      <c r="M95" s="306" t="str">
        <f t="shared" si="8"/>
        <v/>
      </c>
      <c r="N95" s="46"/>
      <c r="O95" s="47"/>
      <c r="P95" s="47"/>
      <c r="Q95" s="47"/>
      <c r="R95" s="47"/>
      <c r="S95" s="47"/>
      <c r="T95" s="47"/>
      <c r="U95" s="48"/>
      <c r="V95" s="309" t="str">
        <f t="shared" si="9"/>
        <v/>
      </c>
      <c r="W95" s="46"/>
      <c r="X95" s="36"/>
      <c r="Y95" s="47"/>
      <c r="Z95" s="47"/>
      <c r="AA95" s="47"/>
      <c r="AB95" s="36"/>
      <c r="AC95" s="43"/>
      <c r="AD95" s="4"/>
      <c r="AE95" s="4"/>
    </row>
    <row r="96" spans="1:31" s="31" customFormat="1" ht="20.100000000000001" customHeight="1" x14ac:dyDescent="0.25">
      <c r="A96" s="333">
        <v>89</v>
      </c>
      <c r="B96" s="32"/>
      <c r="C96" s="33"/>
      <c r="D96" s="34"/>
      <c r="E96" s="35"/>
      <c r="F96" s="36"/>
      <c r="G96" s="37"/>
      <c r="H96" s="38"/>
      <c r="I96" s="44" t="str">
        <f t="shared" si="6"/>
        <v/>
      </c>
      <c r="J96" s="35"/>
      <c r="K96" s="36"/>
      <c r="L96" s="45" t="str">
        <f t="shared" si="7"/>
        <v/>
      </c>
      <c r="M96" s="306" t="str">
        <f t="shared" si="8"/>
        <v/>
      </c>
      <c r="N96" s="46"/>
      <c r="O96" s="47"/>
      <c r="P96" s="47"/>
      <c r="Q96" s="47"/>
      <c r="R96" s="47"/>
      <c r="S96" s="47"/>
      <c r="T96" s="47"/>
      <c r="U96" s="48"/>
      <c r="V96" s="309" t="str">
        <f t="shared" si="9"/>
        <v/>
      </c>
      <c r="W96" s="46"/>
      <c r="X96" s="36"/>
      <c r="Y96" s="47"/>
      <c r="Z96" s="47"/>
      <c r="AA96" s="47"/>
      <c r="AB96" s="36"/>
      <c r="AC96" s="43"/>
      <c r="AD96" s="4"/>
      <c r="AE96" s="4"/>
    </row>
    <row r="97" spans="1:31" s="31" customFormat="1" ht="20.100000000000001" customHeight="1" x14ac:dyDescent="0.25">
      <c r="A97" s="333">
        <v>90</v>
      </c>
      <c r="B97" s="32"/>
      <c r="C97" s="33"/>
      <c r="D97" s="34"/>
      <c r="E97" s="35"/>
      <c r="F97" s="36"/>
      <c r="G97" s="37"/>
      <c r="H97" s="38"/>
      <c r="I97" s="44" t="str">
        <f t="shared" si="6"/>
        <v/>
      </c>
      <c r="J97" s="35"/>
      <c r="K97" s="36"/>
      <c r="L97" s="45" t="str">
        <f t="shared" si="7"/>
        <v/>
      </c>
      <c r="M97" s="306" t="str">
        <f t="shared" si="8"/>
        <v/>
      </c>
      <c r="N97" s="46"/>
      <c r="O97" s="47"/>
      <c r="P97" s="47"/>
      <c r="Q97" s="47"/>
      <c r="R97" s="47"/>
      <c r="S97" s="47"/>
      <c r="T97" s="47"/>
      <c r="U97" s="48"/>
      <c r="V97" s="309" t="str">
        <f t="shared" si="9"/>
        <v/>
      </c>
      <c r="W97" s="46"/>
      <c r="X97" s="36"/>
      <c r="Y97" s="47"/>
      <c r="Z97" s="47"/>
      <c r="AA97" s="47"/>
      <c r="AB97" s="36"/>
      <c r="AC97" s="43"/>
      <c r="AD97" s="4"/>
      <c r="AE97" s="4"/>
    </row>
    <row r="98" spans="1:31" s="31" customFormat="1" ht="20.100000000000001" customHeight="1" x14ac:dyDescent="0.25">
      <c r="A98" s="333">
        <v>91</v>
      </c>
      <c r="B98" s="32"/>
      <c r="C98" s="33"/>
      <c r="D98" s="34"/>
      <c r="E98" s="35"/>
      <c r="F98" s="36"/>
      <c r="G98" s="37"/>
      <c r="H98" s="38"/>
      <c r="I98" s="44" t="str">
        <f t="shared" si="6"/>
        <v/>
      </c>
      <c r="J98" s="35"/>
      <c r="K98" s="36"/>
      <c r="L98" s="45" t="str">
        <f t="shared" si="7"/>
        <v/>
      </c>
      <c r="M98" s="306" t="str">
        <f t="shared" si="8"/>
        <v/>
      </c>
      <c r="N98" s="46"/>
      <c r="O98" s="47"/>
      <c r="P98" s="47"/>
      <c r="Q98" s="47"/>
      <c r="R98" s="47"/>
      <c r="S98" s="47"/>
      <c r="T98" s="47"/>
      <c r="U98" s="48"/>
      <c r="V98" s="309" t="str">
        <f t="shared" si="9"/>
        <v/>
      </c>
      <c r="W98" s="46"/>
      <c r="X98" s="36"/>
      <c r="Y98" s="47"/>
      <c r="Z98" s="47"/>
      <c r="AA98" s="47"/>
      <c r="AB98" s="36"/>
      <c r="AC98" s="43"/>
      <c r="AD98" s="4"/>
      <c r="AE98" s="4"/>
    </row>
    <row r="99" spans="1:31" s="31" customFormat="1" ht="20.100000000000001" customHeight="1" x14ac:dyDescent="0.25">
      <c r="A99" s="333">
        <v>92</v>
      </c>
      <c r="B99" s="32"/>
      <c r="C99" s="33"/>
      <c r="D99" s="34"/>
      <c r="E99" s="35"/>
      <c r="F99" s="36"/>
      <c r="G99" s="37"/>
      <c r="H99" s="38"/>
      <c r="I99" s="44" t="str">
        <f t="shared" si="6"/>
        <v/>
      </c>
      <c r="J99" s="35"/>
      <c r="K99" s="36"/>
      <c r="L99" s="45" t="str">
        <f t="shared" si="7"/>
        <v/>
      </c>
      <c r="M99" s="306" t="str">
        <f t="shared" si="8"/>
        <v/>
      </c>
      <c r="N99" s="46"/>
      <c r="O99" s="47"/>
      <c r="P99" s="47"/>
      <c r="Q99" s="47"/>
      <c r="R99" s="47"/>
      <c r="S99" s="47"/>
      <c r="T99" s="47"/>
      <c r="U99" s="48"/>
      <c r="V99" s="309" t="str">
        <f t="shared" si="9"/>
        <v/>
      </c>
      <c r="W99" s="46"/>
      <c r="X99" s="36"/>
      <c r="Y99" s="47"/>
      <c r="Z99" s="47"/>
      <c r="AA99" s="47"/>
      <c r="AB99" s="36"/>
      <c r="AC99" s="43"/>
      <c r="AD99" s="4"/>
      <c r="AE99" s="4"/>
    </row>
    <row r="100" spans="1:31" s="31" customFormat="1" ht="20.100000000000001" customHeight="1" x14ac:dyDescent="0.25">
      <c r="A100" s="333">
        <v>93</v>
      </c>
      <c r="B100" s="32"/>
      <c r="C100" s="33"/>
      <c r="D100" s="34"/>
      <c r="E100" s="35"/>
      <c r="F100" s="36"/>
      <c r="G100" s="37"/>
      <c r="H100" s="38"/>
      <c r="I100" s="44" t="str">
        <f t="shared" si="6"/>
        <v/>
      </c>
      <c r="J100" s="35"/>
      <c r="K100" s="36"/>
      <c r="L100" s="45" t="str">
        <f t="shared" si="7"/>
        <v/>
      </c>
      <c r="M100" s="306" t="str">
        <f t="shared" si="8"/>
        <v/>
      </c>
      <c r="N100" s="46"/>
      <c r="O100" s="47"/>
      <c r="P100" s="47"/>
      <c r="Q100" s="47"/>
      <c r="R100" s="47"/>
      <c r="S100" s="47"/>
      <c r="T100" s="47"/>
      <c r="U100" s="48"/>
      <c r="V100" s="309" t="str">
        <f t="shared" si="9"/>
        <v/>
      </c>
      <c r="W100" s="46"/>
      <c r="X100" s="36"/>
      <c r="Y100" s="47"/>
      <c r="Z100" s="47"/>
      <c r="AA100" s="47"/>
      <c r="AB100" s="36"/>
      <c r="AC100" s="43"/>
      <c r="AD100" s="4"/>
      <c r="AE100" s="4"/>
    </row>
    <row r="101" spans="1:31" s="31" customFormat="1" ht="20.100000000000001" customHeight="1" x14ac:dyDescent="0.25">
      <c r="A101" s="333">
        <v>94</v>
      </c>
      <c r="B101" s="32"/>
      <c r="C101" s="33"/>
      <c r="D101" s="34"/>
      <c r="E101" s="35"/>
      <c r="F101" s="36"/>
      <c r="G101" s="37"/>
      <c r="H101" s="38"/>
      <c r="I101" s="44" t="str">
        <f t="shared" si="6"/>
        <v/>
      </c>
      <c r="J101" s="35"/>
      <c r="K101" s="36"/>
      <c r="L101" s="45" t="str">
        <f t="shared" si="7"/>
        <v/>
      </c>
      <c r="M101" s="306" t="str">
        <f t="shared" si="8"/>
        <v/>
      </c>
      <c r="N101" s="46"/>
      <c r="O101" s="47"/>
      <c r="P101" s="47"/>
      <c r="Q101" s="47"/>
      <c r="R101" s="47"/>
      <c r="S101" s="47"/>
      <c r="T101" s="47"/>
      <c r="U101" s="48"/>
      <c r="V101" s="309" t="str">
        <f t="shared" si="9"/>
        <v/>
      </c>
      <c r="W101" s="46"/>
      <c r="X101" s="36"/>
      <c r="Y101" s="47"/>
      <c r="Z101" s="47"/>
      <c r="AA101" s="47"/>
      <c r="AB101" s="36"/>
      <c r="AC101" s="43"/>
      <c r="AD101" s="4"/>
      <c r="AE101" s="4"/>
    </row>
    <row r="102" spans="1:31" s="31" customFormat="1" ht="20.100000000000001" customHeight="1" x14ac:dyDescent="0.25">
      <c r="A102" s="333">
        <v>95</v>
      </c>
      <c r="B102" s="32"/>
      <c r="C102" s="33"/>
      <c r="D102" s="34"/>
      <c r="E102" s="35"/>
      <c r="F102" s="36"/>
      <c r="G102" s="37"/>
      <c r="H102" s="38"/>
      <c r="I102" s="44" t="str">
        <f t="shared" si="6"/>
        <v/>
      </c>
      <c r="J102" s="35"/>
      <c r="K102" s="36"/>
      <c r="L102" s="45" t="str">
        <f t="shared" si="7"/>
        <v/>
      </c>
      <c r="M102" s="306" t="str">
        <f t="shared" si="8"/>
        <v/>
      </c>
      <c r="N102" s="46"/>
      <c r="O102" s="47"/>
      <c r="P102" s="47"/>
      <c r="Q102" s="47"/>
      <c r="R102" s="47"/>
      <c r="S102" s="47"/>
      <c r="T102" s="47"/>
      <c r="U102" s="48"/>
      <c r="V102" s="309" t="str">
        <f t="shared" si="9"/>
        <v/>
      </c>
      <c r="W102" s="46"/>
      <c r="X102" s="36"/>
      <c r="Y102" s="47"/>
      <c r="Z102" s="47"/>
      <c r="AA102" s="47"/>
      <c r="AB102" s="36"/>
      <c r="AC102" s="43"/>
      <c r="AD102" s="4"/>
      <c r="AE102" s="4"/>
    </row>
    <row r="103" spans="1:31" s="31" customFormat="1" ht="20.100000000000001" customHeight="1" x14ac:dyDescent="0.25">
      <c r="A103" s="333">
        <v>96</v>
      </c>
      <c r="B103" s="32"/>
      <c r="C103" s="33"/>
      <c r="D103" s="34"/>
      <c r="E103" s="35"/>
      <c r="F103" s="36"/>
      <c r="G103" s="37"/>
      <c r="H103" s="38"/>
      <c r="I103" s="44" t="str">
        <f t="shared" si="6"/>
        <v/>
      </c>
      <c r="J103" s="35"/>
      <c r="K103" s="36"/>
      <c r="L103" s="45" t="str">
        <f t="shared" si="7"/>
        <v/>
      </c>
      <c r="M103" s="306" t="str">
        <f t="shared" si="8"/>
        <v/>
      </c>
      <c r="N103" s="46"/>
      <c r="O103" s="47"/>
      <c r="P103" s="47"/>
      <c r="Q103" s="47"/>
      <c r="R103" s="47"/>
      <c r="S103" s="47"/>
      <c r="T103" s="47"/>
      <c r="U103" s="48"/>
      <c r="V103" s="309" t="str">
        <f t="shared" si="9"/>
        <v/>
      </c>
      <c r="W103" s="46"/>
      <c r="X103" s="36"/>
      <c r="Y103" s="47"/>
      <c r="Z103" s="47"/>
      <c r="AA103" s="47"/>
      <c r="AB103" s="36"/>
      <c r="AC103" s="43"/>
      <c r="AD103" s="4"/>
      <c r="AE103" s="4"/>
    </row>
    <row r="104" spans="1:31" s="31" customFormat="1" ht="20.100000000000001" customHeight="1" x14ac:dyDescent="0.25">
      <c r="A104" s="333">
        <v>97</v>
      </c>
      <c r="B104" s="32"/>
      <c r="C104" s="33"/>
      <c r="D104" s="34"/>
      <c r="E104" s="35"/>
      <c r="F104" s="36"/>
      <c r="G104" s="37"/>
      <c r="H104" s="38"/>
      <c r="I104" s="44" t="str">
        <f t="shared" si="6"/>
        <v/>
      </c>
      <c r="J104" s="35"/>
      <c r="K104" s="36"/>
      <c r="L104" s="45" t="str">
        <f t="shared" si="7"/>
        <v/>
      </c>
      <c r="M104" s="306" t="str">
        <f t="shared" si="8"/>
        <v/>
      </c>
      <c r="N104" s="46"/>
      <c r="O104" s="47"/>
      <c r="P104" s="47"/>
      <c r="Q104" s="47"/>
      <c r="R104" s="47"/>
      <c r="S104" s="47"/>
      <c r="T104" s="47"/>
      <c r="U104" s="48"/>
      <c r="V104" s="309" t="str">
        <f t="shared" si="9"/>
        <v/>
      </c>
      <c r="W104" s="46"/>
      <c r="X104" s="36"/>
      <c r="Y104" s="47"/>
      <c r="Z104" s="47"/>
      <c r="AA104" s="47"/>
      <c r="AB104" s="36"/>
      <c r="AC104" s="43"/>
      <c r="AD104" s="4"/>
      <c r="AE104" s="4"/>
    </row>
    <row r="105" spans="1:31" s="31" customFormat="1" ht="20.100000000000001" customHeight="1" x14ac:dyDescent="0.25">
      <c r="A105" s="333">
        <v>98</v>
      </c>
      <c r="B105" s="32"/>
      <c r="C105" s="33"/>
      <c r="D105" s="34"/>
      <c r="E105" s="35"/>
      <c r="F105" s="36"/>
      <c r="G105" s="37"/>
      <c r="H105" s="38"/>
      <c r="I105" s="44" t="str">
        <f t="shared" si="6"/>
        <v/>
      </c>
      <c r="J105" s="35"/>
      <c r="K105" s="36"/>
      <c r="L105" s="45" t="str">
        <f t="shared" si="7"/>
        <v/>
      </c>
      <c r="M105" s="306" t="str">
        <f t="shared" si="8"/>
        <v/>
      </c>
      <c r="N105" s="46"/>
      <c r="O105" s="47"/>
      <c r="P105" s="47"/>
      <c r="Q105" s="47"/>
      <c r="R105" s="47"/>
      <c r="S105" s="47"/>
      <c r="T105" s="47"/>
      <c r="U105" s="48"/>
      <c r="V105" s="309" t="str">
        <f t="shared" si="9"/>
        <v/>
      </c>
      <c r="W105" s="46"/>
      <c r="X105" s="36"/>
      <c r="Y105" s="47"/>
      <c r="Z105" s="47"/>
      <c r="AA105" s="47"/>
      <c r="AB105" s="36"/>
      <c r="AC105" s="43"/>
      <c r="AD105" s="4"/>
      <c r="AE105" s="4"/>
    </row>
    <row r="106" spans="1:31" s="31" customFormat="1" ht="20.100000000000001" customHeight="1" x14ac:dyDescent="0.25">
      <c r="A106" s="333">
        <v>99</v>
      </c>
      <c r="B106" s="32"/>
      <c r="C106" s="33"/>
      <c r="D106" s="34"/>
      <c r="E106" s="35"/>
      <c r="F106" s="36"/>
      <c r="G106" s="37"/>
      <c r="H106" s="38"/>
      <c r="I106" s="44" t="str">
        <f t="shared" si="6"/>
        <v/>
      </c>
      <c r="J106" s="35"/>
      <c r="K106" s="36"/>
      <c r="L106" s="45" t="str">
        <f t="shared" si="7"/>
        <v/>
      </c>
      <c r="M106" s="306" t="str">
        <f t="shared" si="8"/>
        <v/>
      </c>
      <c r="N106" s="46"/>
      <c r="O106" s="47"/>
      <c r="P106" s="47"/>
      <c r="Q106" s="47"/>
      <c r="R106" s="47"/>
      <c r="S106" s="47"/>
      <c r="T106" s="47"/>
      <c r="U106" s="48"/>
      <c r="V106" s="309" t="str">
        <f t="shared" si="9"/>
        <v/>
      </c>
      <c r="W106" s="46"/>
      <c r="X106" s="36"/>
      <c r="Y106" s="47"/>
      <c r="Z106" s="47"/>
      <c r="AA106" s="47"/>
      <c r="AB106" s="36"/>
      <c r="AC106" s="43"/>
      <c r="AD106" s="4"/>
      <c r="AE106" s="4"/>
    </row>
    <row r="107" spans="1:31" s="31" customFormat="1" ht="20.100000000000001" customHeight="1" x14ac:dyDescent="0.25">
      <c r="A107" s="333">
        <v>100</v>
      </c>
      <c r="B107" s="32"/>
      <c r="C107" s="33"/>
      <c r="D107" s="34"/>
      <c r="E107" s="35"/>
      <c r="F107" s="36"/>
      <c r="G107" s="37"/>
      <c r="H107" s="38"/>
      <c r="I107" s="44" t="str">
        <f t="shared" si="6"/>
        <v/>
      </c>
      <c r="J107" s="35"/>
      <c r="K107" s="36"/>
      <c r="L107" s="45" t="str">
        <f t="shared" si="7"/>
        <v/>
      </c>
      <c r="M107" s="306" t="str">
        <f t="shared" si="8"/>
        <v/>
      </c>
      <c r="N107" s="46"/>
      <c r="O107" s="47"/>
      <c r="P107" s="47"/>
      <c r="Q107" s="47"/>
      <c r="R107" s="47"/>
      <c r="S107" s="47"/>
      <c r="T107" s="47"/>
      <c r="U107" s="48"/>
      <c r="V107" s="309" t="str">
        <f t="shared" si="9"/>
        <v/>
      </c>
      <c r="W107" s="46"/>
      <c r="X107" s="36"/>
      <c r="Y107" s="47"/>
      <c r="Z107" s="47"/>
      <c r="AA107" s="47"/>
      <c r="AB107" s="36"/>
      <c r="AC107" s="43"/>
      <c r="AD107" s="4"/>
      <c r="AE107" s="4"/>
    </row>
    <row r="108" spans="1:31" s="31" customFormat="1" ht="20.100000000000001" customHeight="1" x14ac:dyDescent="0.25">
      <c r="A108" s="333">
        <v>101</v>
      </c>
      <c r="B108" s="32"/>
      <c r="C108" s="33"/>
      <c r="D108" s="34"/>
      <c r="E108" s="35"/>
      <c r="F108" s="36"/>
      <c r="G108" s="37"/>
      <c r="H108" s="38"/>
      <c r="I108" s="44" t="str">
        <f t="shared" si="6"/>
        <v/>
      </c>
      <c r="J108" s="35"/>
      <c r="K108" s="36"/>
      <c r="L108" s="45" t="str">
        <f t="shared" si="7"/>
        <v/>
      </c>
      <c r="M108" s="306" t="str">
        <f t="shared" si="8"/>
        <v/>
      </c>
      <c r="N108" s="46"/>
      <c r="O108" s="47"/>
      <c r="P108" s="47"/>
      <c r="Q108" s="47"/>
      <c r="R108" s="47"/>
      <c r="S108" s="47"/>
      <c r="T108" s="47"/>
      <c r="U108" s="48"/>
      <c r="V108" s="309" t="str">
        <f t="shared" si="9"/>
        <v/>
      </c>
      <c r="W108" s="46"/>
      <c r="X108" s="36"/>
      <c r="Y108" s="47"/>
      <c r="Z108" s="47"/>
      <c r="AA108" s="47"/>
      <c r="AB108" s="36"/>
      <c r="AC108" s="43"/>
      <c r="AD108" s="4"/>
      <c r="AE108" s="4"/>
    </row>
    <row r="109" spans="1:31" s="31" customFormat="1" ht="20.100000000000001" customHeight="1" x14ac:dyDescent="0.25">
      <c r="A109" s="333">
        <v>102</v>
      </c>
      <c r="B109" s="32"/>
      <c r="C109" s="33"/>
      <c r="D109" s="34"/>
      <c r="E109" s="35"/>
      <c r="F109" s="36"/>
      <c r="G109" s="37"/>
      <c r="H109" s="38"/>
      <c r="I109" s="44" t="str">
        <f t="shared" si="6"/>
        <v/>
      </c>
      <c r="J109" s="35"/>
      <c r="K109" s="36"/>
      <c r="L109" s="45" t="str">
        <f t="shared" si="7"/>
        <v/>
      </c>
      <c r="M109" s="306" t="str">
        <f t="shared" si="8"/>
        <v/>
      </c>
      <c r="N109" s="46"/>
      <c r="O109" s="47"/>
      <c r="P109" s="47"/>
      <c r="Q109" s="47"/>
      <c r="R109" s="47"/>
      <c r="S109" s="47"/>
      <c r="T109" s="47"/>
      <c r="U109" s="48"/>
      <c r="V109" s="309" t="str">
        <f t="shared" si="9"/>
        <v/>
      </c>
      <c r="W109" s="46"/>
      <c r="X109" s="36"/>
      <c r="Y109" s="47"/>
      <c r="Z109" s="47"/>
      <c r="AA109" s="47"/>
      <c r="AB109" s="36"/>
      <c r="AC109" s="43"/>
      <c r="AD109" s="4"/>
      <c r="AE109" s="4"/>
    </row>
    <row r="110" spans="1:31" s="31" customFormat="1" ht="20.100000000000001" customHeight="1" x14ac:dyDescent="0.25">
      <c r="A110" s="333">
        <v>103</v>
      </c>
      <c r="B110" s="32"/>
      <c r="C110" s="33"/>
      <c r="D110" s="34"/>
      <c r="E110" s="35"/>
      <c r="F110" s="36"/>
      <c r="G110" s="37"/>
      <c r="H110" s="38"/>
      <c r="I110" s="44" t="str">
        <f t="shared" si="6"/>
        <v/>
      </c>
      <c r="J110" s="35"/>
      <c r="K110" s="36"/>
      <c r="L110" s="45" t="str">
        <f t="shared" si="7"/>
        <v/>
      </c>
      <c r="M110" s="306" t="str">
        <f t="shared" si="8"/>
        <v/>
      </c>
      <c r="N110" s="46"/>
      <c r="O110" s="47"/>
      <c r="P110" s="47"/>
      <c r="Q110" s="47"/>
      <c r="R110" s="47"/>
      <c r="S110" s="47"/>
      <c r="T110" s="47"/>
      <c r="U110" s="48"/>
      <c r="V110" s="309" t="str">
        <f t="shared" si="9"/>
        <v/>
      </c>
      <c r="W110" s="46"/>
      <c r="X110" s="36"/>
      <c r="Y110" s="47"/>
      <c r="Z110" s="47"/>
      <c r="AA110" s="47"/>
      <c r="AB110" s="36"/>
      <c r="AC110" s="43"/>
      <c r="AD110" s="4"/>
      <c r="AE110" s="4"/>
    </row>
    <row r="111" spans="1:31" s="31" customFormat="1" ht="20.100000000000001" customHeight="1" x14ac:dyDescent="0.25">
      <c r="A111" s="333">
        <v>104</v>
      </c>
      <c r="B111" s="32"/>
      <c r="C111" s="33"/>
      <c r="D111" s="34"/>
      <c r="E111" s="35"/>
      <c r="F111" s="36"/>
      <c r="G111" s="37"/>
      <c r="H111" s="38"/>
      <c r="I111" s="44" t="str">
        <f t="shared" si="6"/>
        <v/>
      </c>
      <c r="J111" s="35"/>
      <c r="K111" s="36"/>
      <c r="L111" s="45" t="str">
        <f t="shared" si="7"/>
        <v/>
      </c>
      <c r="M111" s="306" t="str">
        <f t="shared" si="8"/>
        <v/>
      </c>
      <c r="N111" s="46"/>
      <c r="O111" s="47"/>
      <c r="P111" s="47"/>
      <c r="Q111" s="47"/>
      <c r="R111" s="47"/>
      <c r="S111" s="47"/>
      <c r="T111" s="47"/>
      <c r="U111" s="48"/>
      <c r="V111" s="309" t="str">
        <f t="shared" si="9"/>
        <v/>
      </c>
      <c r="W111" s="46"/>
      <c r="X111" s="36"/>
      <c r="Y111" s="47"/>
      <c r="Z111" s="47"/>
      <c r="AA111" s="47"/>
      <c r="AB111" s="36"/>
      <c r="AC111" s="43"/>
      <c r="AD111" s="4"/>
      <c r="AE111" s="4"/>
    </row>
    <row r="112" spans="1:31" s="31" customFormat="1" ht="20.100000000000001" customHeight="1" x14ac:dyDescent="0.25">
      <c r="A112" s="333">
        <v>105</v>
      </c>
      <c r="B112" s="32"/>
      <c r="C112" s="33"/>
      <c r="D112" s="34"/>
      <c r="E112" s="35"/>
      <c r="F112" s="36"/>
      <c r="G112" s="37"/>
      <c r="H112" s="38"/>
      <c r="I112" s="44" t="str">
        <f t="shared" si="6"/>
        <v/>
      </c>
      <c r="J112" s="35"/>
      <c r="K112" s="36"/>
      <c r="L112" s="45" t="str">
        <f t="shared" si="7"/>
        <v/>
      </c>
      <c r="M112" s="306" t="str">
        <f t="shared" si="8"/>
        <v/>
      </c>
      <c r="N112" s="46"/>
      <c r="O112" s="47"/>
      <c r="P112" s="47"/>
      <c r="Q112" s="47"/>
      <c r="R112" s="47"/>
      <c r="S112" s="47"/>
      <c r="T112" s="47"/>
      <c r="U112" s="48"/>
      <c r="V112" s="309" t="str">
        <f t="shared" si="9"/>
        <v/>
      </c>
      <c r="W112" s="46"/>
      <c r="X112" s="36"/>
      <c r="Y112" s="47"/>
      <c r="Z112" s="47"/>
      <c r="AA112" s="47"/>
      <c r="AB112" s="36"/>
      <c r="AC112" s="43"/>
      <c r="AD112" s="4"/>
      <c r="AE112" s="4"/>
    </row>
    <row r="113" spans="1:31" s="31" customFormat="1" ht="20.100000000000001" customHeight="1" x14ac:dyDescent="0.25">
      <c r="A113" s="333">
        <v>106</v>
      </c>
      <c r="B113" s="32"/>
      <c r="C113" s="33"/>
      <c r="D113" s="34"/>
      <c r="E113" s="35"/>
      <c r="F113" s="36"/>
      <c r="G113" s="37"/>
      <c r="H113" s="38"/>
      <c r="I113" s="44" t="str">
        <f t="shared" si="6"/>
        <v/>
      </c>
      <c r="J113" s="35"/>
      <c r="K113" s="36"/>
      <c r="L113" s="45" t="str">
        <f t="shared" si="7"/>
        <v/>
      </c>
      <c r="M113" s="306" t="str">
        <f t="shared" si="8"/>
        <v/>
      </c>
      <c r="N113" s="46"/>
      <c r="O113" s="47"/>
      <c r="P113" s="47"/>
      <c r="Q113" s="47"/>
      <c r="R113" s="47"/>
      <c r="S113" s="47"/>
      <c r="T113" s="47"/>
      <c r="U113" s="48"/>
      <c r="V113" s="309" t="str">
        <f t="shared" si="9"/>
        <v/>
      </c>
      <c r="W113" s="46"/>
      <c r="X113" s="36"/>
      <c r="Y113" s="47"/>
      <c r="Z113" s="47"/>
      <c r="AA113" s="47"/>
      <c r="AB113" s="36"/>
      <c r="AC113" s="43"/>
      <c r="AD113" s="4"/>
      <c r="AE113" s="4"/>
    </row>
    <row r="114" spans="1:31" s="31" customFormat="1" ht="20.100000000000001" customHeight="1" x14ac:dyDescent="0.25">
      <c r="A114" s="333">
        <v>107</v>
      </c>
      <c r="B114" s="32"/>
      <c r="C114" s="33"/>
      <c r="D114" s="34"/>
      <c r="E114" s="35"/>
      <c r="F114" s="36"/>
      <c r="G114" s="37"/>
      <c r="H114" s="38"/>
      <c r="I114" s="44" t="str">
        <f t="shared" si="6"/>
        <v/>
      </c>
      <c r="J114" s="35"/>
      <c r="K114" s="36"/>
      <c r="L114" s="45" t="str">
        <f t="shared" si="7"/>
        <v/>
      </c>
      <c r="M114" s="306" t="str">
        <f t="shared" si="8"/>
        <v/>
      </c>
      <c r="N114" s="46"/>
      <c r="O114" s="47"/>
      <c r="P114" s="47"/>
      <c r="Q114" s="47"/>
      <c r="R114" s="47"/>
      <c r="S114" s="47"/>
      <c r="T114" s="47"/>
      <c r="U114" s="48"/>
      <c r="V114" s="309" t="str">
        <f t="shared" si="9"/>
        <v/>
      </c>
      <c r="W114" s="46"/>
      <c r="X114" s="36"/>
      <c r="Y114" s="47"/>
      <c r="Z114" s="47"/>
      <c r="AA114" s="47"/>
      <c r="AB114" s="36"/>
      <c r="AC114" s="43"/>
      <c r="AD114" s="4"/>
      <c r="AE114" s="4"/>
    </row>
    <row r="115" spans="1:31" s="31" customFormat="1" ht="20.100000000000001" customHeight="1" x14ac:dyDescent="0.25">
      <c r="A115" s="333">
        <v>108</v>
      </c>
      <c r="B115" s="32"/>
      <c r="C115" s="33"/>
      <c r="D115" s="34"/>
      <c r="E115" s="35"/>
      <c r="F115" s="36"/>
      <c r="G115" s="37"/>
      <c r="H115" s="38"/>
      <c r="I115" s="44" t="str">
        <f t="shared" si="6"/>
        <v/>
      </c>
      <c r="J115" s="35"/>
      <c r="K115" s="36"/>
      <c r="L115" s="45" t="str">
        <f t="shared" si="7"/>
        <v/>
      </c>
      <c r="M115" s="306" t="str">
        <f t="shared" si="8"/>
        <v/>
      </c>
      <c r="N115" s="46"/>
      <c r="O115" s="47"/>
      <c r="P115" s="47"/>
      <c r="Q115" s="47"/>
      <c r="R115" s="47"/>
      <c r="S115" s="47"/>
      <c r="T115" s="47"/>
      <c r="U115" s="48"/>
      <c r="V115" s="309" t="str">
        <f t="shared" si="9"/>
        <v/>
      </c>
      <c r="W115" s="46"/>
      <c r="X115" s="36"/>
      <c r="Y115" s="47"/>
      <c r="Z115" s="47"/>
      <c r="AA115" s="47"/>
      <c r="AB115" s="36"/>
      <c r="AC115" s="43"/>
      <c r="AD115" s="4"/>
      <c r="AE115" s="4"/>
    </row>
    <row r="116" spans="1:31" s="31" customFormat="1" ht="20.100000000000001" customHeight="1" x14ac:dyDescent="0.25">
      <c r="A116" s="333">
        <v>109</v>
      </c>
      <c r="B116" s="32"/>
      <c r="C116" s="33"/>
      <c r="D116" s="34"/>
      <c r="E116" s="35"/>
      <c r="F116" s="36"/>
      <c r="G116" s="37"/>
      <c r="H116" s="38"/>
      <c r="I116" s="44" t="str">
        <f t="shared" si="6"/>
        <v/>
      </c>
      <c r="J116" s="35"/>
      <c r="K116" s="36"/>
      <c r="L116" s="45" t="str">
        <f t="shared" si="7"/>
        <v/>
      </c>
      <c r="M116" s="306" t="str">
        <f t="shared" si="8"/>
        <v/>
      </c>
      <c r="N116" s="46"/>
      <c r="O116" s="47"/>
      <c r="P116" s="47"/>
      <c r="Q116" s="47"/>
      <c r="R116" s="47"/>
      <c r="S116" s="47"/>
      <c r="T116" s="47"/>
      <c r="U116" s="48"/>
      <c r="V116" s="309" t="str">
        <f t="shared" si="9"/>
        <v/>
      </c>
      <c r="W116" s="46"/>
      <c r="X116" s="36"/>
      <c r="Y116" s="47"/>
      <c r="Z116" s="47"/>
      <c r="AA116" s="47"/>
      <c r="AB116" s="36"/>
      <c r="AC116" s="43"/>
      <c r="AD116" s="4"/>
      <c r="AE116" s="4"/>
    </row>
    <row r="117" spans="1:31" s="31" customFormat="1" ht="20.100000000000001" customHeight="1" x14ac:dyDescent="0.25">
      <c r="A117" s="333">
        <v>110</v>
      </c>
      <c r="B117" s="32"/>
      <c r="C117" s="33"/>
      <c r="D117" s="34"/>
      <c r="E117" s="35"/>
      <c r="F117" s="36"/>
      <c r="G117" s="37"/>
      <c r="H117" s="38"/>
      <c r="I117" s="44" t="str">
        <f t="shared" si="6"/>
        <v/>
      </c>
      <c r="J117" s="35"/>
      <c r="K117" s="36"/>
      <c r="L117" s="45" t="str">
        <f t="shared" si="7"/>
        <v/>
      </c>
      <c r="M117" s="306" t="str">
        <f t="shared" si="8"/>
        <v/>
      </c>
      <c r="N117" s="46"/>
      <c r="O117" s="47"/>
      <c r="P117" s="47"/>
      <c r="Q117" s="47"/>
      <c r="R117" s="47"/>
      <c r="S117" s="47"/>
      <c r="T117" s="47"/>
      <c r="U117" s="48"/>
      <c r="V117" s="309" t="str">
        <f t="shared" si="9"/>
        <v/>
      </c>
      <c r="W117" s="46"/>
      <c r="X117" s="36"/>
      <c r="Y117" s="47"/>
      <c r="Z117" s="47"/>
      <c r="AA117" s="47"/>
      <c r="AB117" s="36"/>
      <c r="AC117" s="43"/>
      <c r="AD117" s="4"/>
      <c r="AE117" s="4"/>
    </row>
    <row r="118" spans="1:31" s="31" customFormat="1" ht="20.100000000000001" customHeight="1" x14ac:dyDescent="0.25">
      <c r="A118" s="333">
        <v>111</v>
      </c>
      <c r="B118" s="32"/>
      <c r="C118" s="33"/>
      <c r="D118" s="34"/>
      <c r="E118" s="35"/>
      <c r="F118" s="36"/>
      <c r="G118" s="37"/>
      <c r="H118" s="38"/>
      <c r="I118" s="44" t="str">
        <f t="shared" si="6"/>
        <v/>
      </c>
      <c r="J118" s="35"/>
      <c r="K118" s="36"/>
      <c r="L118" s="45" t="str">
        <f t="shared" si="7"/>
        <v/>
      </c>
      <c r="M118" s="306" t="str">
        <f t="shared" si="8"/>
        <v/>
      </c>
      <c r="N118" s="46"/>
      <c r="O118" s="47"/>
      <c r="P118" s="47"/>
      <c r="Q118" s="47"/>
      <c r="R118" s="47"/>
      <c r="S118" s="47"/>
      <c r="T118" s="47"/>
      <c r="U118" s="48"/>
      <c r="V118" s="309" t="str">
        <f t="shared" si="9"/>
        <v/>
      </c>
      <c r="W118" s="46"/>
      <c r="X118" s="36"/>
      <c r="Y118" s="47"/>
      <c r="Z118" s="47"/>
      <c r="AA118" s="47"/>
      <c r="AB118" s="36"/>
      <c r="AC118" s="43"/>
      <c r="AD118" s="4"/>
      <c r="AE118" s="4"/>
    </row>
    <row r="119" spans="1:31" s="31" customFormat="1" ht="20.100000000000001" customHeight="1" x14ac:dyDescent="0.25">
      <c r="A119" s="333">
        <v>112</v>
      </c>
      <c r="B119" s="32"/>
      <c r="C119" s="33"/>
      <c r="D119" s="34"/>
      <c r="E119" s="35"/>
      <c r="F119" s="36"/>
      <c r="G119" s="37"/>
      <c r="H119" s="38"/>
      <c r="I119" s="44" t="str">
        <f t="shared" si="6"/>
        <v/>
      </c>
      <c r="J119" s="35"/>
      <c r="K119" s="36"/>
      <c r="L119" s="45" t="str">
        <f t="shared" si="7"/>
        <v/>
      </c>
      <c r="M119" s="306" t="str">
        <f t="shared" si="8"/>
        <v/>
      </c>
      <c r="N119" s="46"/>
      <c r="O119" s="47"/>
      <c r="P119" s="47"/>
      <c r="Q119" s="47"/>
      <c r="R119" s="47"/>
      <c r="S119" s="47"/>
      <c r="T119" s="47"/>
      <c r="U119" s="48"/>
      <c r="V119" s="309" t="str">
        <f t="shared" si="9"/>
        <v/>
      </c>
      <c r="W119" s="46"/>
      <c r="X119" s="36"/>
      <c r="Y119" s="47"/>
      <c r="Z119" s="47"/>
      <c r="AA119" s="47"/>
      <c r="AB119" s="36"/>
      <c r="AC119" s="43"/>
      <c r="AD119" s="4"/>
      <c r="AE119" s="4"/>
    </row>
    <row r="120" spans="1:31" s="31" customFormat="1" ht="20.100000000000001" customHeight="1" x14ac:dyDescent="0.25">
      <c r="A120" s="333">
        <v>113</v>
      </c>
      <c r="B120" s="32"/>
      <c r="C120" s="33"/>
      <c r="D120" s="34"/>
      <c r="E120" s="35"/>
      <c r="F120" s="36"/>
      <c r="G120" s="37"/>
      <c r="H120" s="38"/>
      <c r="I120" s="44" t="str">
        <f t="shared" si="6"/>
        <v/>
      </c>
      <c r="J120" s="35"/>
      <c r="K120" s="36"/>
      <c r="L120" s="45" t="str">
        <f t="shared" si="7"/>
        <v/>
      </c>
      <c r="M120" s="306" t="str">
        <f t="shared" si="8"/>
        <v/>
      </c>
      <c r="N120" s="46"/>
      <c r="O120" s="47"/>
      <c r="P120" s="47"/>
      <c r="Q120" s="47"/>
      <c r="R120" s="47"/>
      <c r="S120" s="47"/>
      <c r="T120" s="47"/>
      <c r="U120" s="48"/>
      <c r="V120" s="309" t="str">
        <f t="shared" si="9"/>
        <v/>
      </c>
      <c r="W120" s="46"/>
      <c r="X120" s="36"/>
      <c r="Y120" s="47"/>
      <c r="Z120" s="47"/>
      <c r="AA120" s="47"/>
      <c r="AB120" s="36"/>
      <c r="AC120" s="43"/>
      <c r="AD120" s="4"/>
      <c r="AE120" s="4"/>
    </row>
    <row r="121" spans="1:31" s="31" customFormat="1" ht="20.100000000000001" customHeight="1" x14ac:dyDescent="0.25">
      <c r="A121" s="333">
        <v>114</v>
      </c>
      <c r="B121" s="32"/>
      <c r="C121" s="33"/>
      <c r="D121" s="34"/>
      <c r="E121" s="35"/>
      <c r="F121" s="36"/>
      <c r="G121" s="37"/>
      <c r="H121" s="38"/>
      <c r="I121" s="44" t="str">
        <f t="shared" si="6"/>
        <v/>
      </c>
      <c r="J121" s="35"/>
      <c r="K121" s="36"/>
      <c r="L121" s="45" t="str">
        <f t="shared" si="7"/>
        <v/>
      </c>
      <c r="M121" s="306" t="str">
        <f t="shared" si="8"/>
        <v/>
      </c>
      <c r="N121" s="46"/>
      <c r="O121" s="47"/>
      <c r="P121" s="47"/>
      <c r="Q121" s="47"/>
      <c r="R121" s="47"/>
      <c r="S121" s="47"/>
      <c r="T121" s="47"/>
      <c r="U121" s="48"/>
      <c r="V121" s="309" t="str">
        <f t="shared" si="9"/>
        <v/>
      </c>
      <c r="W121" s="46"/>
      <c r="X121" s="36"/>
      <c r="Y121" s="47"/>
      <c r="Z121" s="47"/>
      <c r="AA121" s="47"/>
      <c r="AB121" s="36"/>
      <c r="AC121" s="43"/>
      <c r="AD121" s="4"/>
      <c r="AE121" s="4"/>
    </row>
    <row r="122" spans="1:31" s="31" customFormat="1" ht="20.100000000000001" customHeight="1" x14ac:dyDescent="0.25">
      <c r="A122" s="333">
        <v>115</v>
      </c>
      <c r="B122" s="32"/>
      <c r="C122" s="33"/>
      <c r="D122" s="34"/>
      <c r="E122" s="35"/>
      <c r="F122" s="36"/>
      <c r="G122" s="37"/>
      <c r="H122" s="38"/>
      <c r="I122" s="44" t="str">
        <f t="shared" si="6"/>
        <v/>
      </c>
      <c r="J122" s="35"/>
      <c r="K122" s="36"/>
      <c r="L122" s="45" t="str">
        <f t="shared" si="7"/>
        <v/>
      </c>
      <c r="M122" s="306" t="str">
        <f t="shared" si="8"/>
        <v/>
      </c>
      <c r="N122" s="46"/>
      <c r="O122" s="47"/>
      <c r="P122" s="47"/>
      <c r="Q122" s="47"/>
      <c r="R122" s="47"/>
      <c r="S122" s="47"/>
      <c r="T122" s="47"/>
      <c r="U122" s="48"/>
      <c r="V122" s="309" t="str">
        <f t="shared" si="9"/>
        <v/>
      </c>
      <c r="W122" s="46"/>
      <c r="X122" s="36"/>
      <c r="Y122" s="47"/>
      <c r="Z122" s="47"/>
      <c r="AA122" s="47"/>
      <c r="AB122" s="36"/>
      <c r="AC122" s="43"/>
      <c r="AD122" s="4"/>
      <c r="AE122" s="4"/>
    </row>
    <row r="123" spans="1:31" s="31" customFormat="1" ht="20.100000000000001" customHeight="1" x14ac:dyDescent="0.25">
      <c r="A123" s="333">
        <v>116</v>
      </c>
      <c r="B123" s="32"/>
      <c r="C123" s="33"/>
      <c r="D123" s="34"/>
      <c r="E123" s="35"/>
      <c r="F123" s="36"/>
      <c r="G123" s="37"/>
      <c r="H123" s="38"/>
      <c r="I123" s="44" t="str">
        <f t="shared" si="6"/>
        <v/>
      </c>
      <c r="J123" s="35"/>
      <c r="K123" s="36"/>
      <c r="L123" s="45" t="str">
        <f t="shared" si="7"/>
        <v/>
      </c>
      <c r="M123" s="306" t="str">
        <f t="shared" si="8"/>
        <v/>
      </c>
      <c r="N123" s="46"/>
      <c r="O123" s="47"/>
      <c r="P123" s="47"/>
      <c r="Q123" s="47"/>
      <c r="R123" s="47"/>
      <c r="S123" s="47"/>
      <c r="T123" s="47"/>
      <c r="U123" s="48"/>
      <c r="V123" s="309" t="str">
        <f t="shared" si="9"/>
        <v/>
      </c>
      <c r="W123" s="46"/>
      <c r="X123" s="36"/>
      <c r="Y123" s="47"/>
      <c r="Z123" s="47"/>
      <c r="AA123" s="47"/>
      <c r="AB123" s="36"/>
      <c r="AC123" s="43"/>
      <c r="AD123" s="4"/>
      <c r="AE123" s="4"/>
    </row>
    <row r="124" spans="1:31" s="31" customFormat="1" ht="20.100000000000001" customHeight="1" x14ac:dyDescent="0.25">
      <c r="A124" s="333">
        <v>117</v>
      </c>
      <c r="B124" s="32"/>
      <c r="C124" s="33"/>
      <c r="D124" s="34"/>
      <c r="E124" s="35"/>
      <c r="F124" s="36"/>
      <c r="G124" s="37"/>
      <c r="H124" s="38"/>
      <c r="I124" s="44" t="str">
        <f t="shared" si="6"/>
        <v/>
      </c>
      <c r="J124" s="35"/>
      <c r="K124" s="36"/>
      <c r="L124" s="45" t="str">
        <f t="shared" si="7"/>
        <v/>
      </c>
      <c r="M124" s="306" t="str">
        <f t="shared" si="8"/>
        <v/>
      </c>
      <c r="N124" s="46"/>
      <c r="O124" s="47"/>
      <c r="P124" s="47"/>
      <c r="Q124" s="47"/>
      <c r="R124" s="47"/>
      <c r="S124" s="47"/>
      <c r="T124" s="47"/>
      <c r="U124" s="48"/>
      <c r="V124" s="309" t="str">
        <f t="shared" si="9"/>
        <v/>
      </c>
      <c r="W124" s="46"/>
      <c r="X124" s="36"/>
      <c r="Y124" s="47"/>
      <c r="Z124" s="47"/>
      <c r="AA124" s="47"/>
      <c r="AB124" s="36"/>
      <c r="AC124" s="43"/>
      <c r="AD124" s="4"/>
      <c r="AE124" s="4"/>
    </row>
    <row r="125" spans="1:31" s="31" customFormat="1" ht="20.100000000000001" customHeight="1" x14ac:dyDescent="0.25">
      <c r="A125" s="333">
        <v>118</v>
      </c>
      <c r="B125" s="32"/>
      <c r="C125" s="33"/>
      <c r="D125" s="34"/>
      <c r="E125" s="35"/>
      <c r="F125" s="36"/>
      <c r="G125" s="37"/>
      <c r="H125" s="38"/>
      <c r="I125" s="44" t="str">
        <f t="shared" si="6"/>
        <v/>
      </c>
      <c r="J125" s="35"/>
      <c r="K125" s="36"/>
      <c r="L125" s="45" t="str">
        <f t="shared" si="7"/>
        <v/>
      </c>
      <c r="M125" s="306" t="str">
        <f t="shared" si="8"/>
        <v/>
      </c>
      <c r="N125" s="46"/>
      <c r="O125" s="47"/>
      <c r="P125" s="47"/>
      <c r="Q125" s="47"/>
      <c r="R125" s="47"/>
      <c r="S125" s="47"/>
      <c r="T125" s="47"/>
      <c r="U125" s="48"/>
      <c r="V125" s="309" t="str">
        <f t="shared" si="9"/>
        <v/>
      </c>
      <c r="W125" s="46"/>
      <c r="X125" s="36"/>
      <c r="Y125" s="47"/>
      <c r="Z125" s="47"/>
      <c r="AA125" s="47"/>
      <c r="AB125" s="36"/>
      <c r="AC125" s="43"/>
      <c r="AD125" s="4"/>
      <c r="AE125" s="4"/>
    </row>
    <row r="126" spans="1:31" s="31" customFormat="1" ht="20.100000000000001" customHeight="1" x14ac:dyDescent="0.25">
      <c r="A126" s="333">
        <v>119</v>
      </c>
      <c r="B126" s="32"/>
      <c r="C126" s="33"/>
      <c r="D126" s="34"/>
      <c r="E126" s="35"/>
      <c r="F126" s="36"/>
      <c r="G126" s="37"/>
      <c r="H126" s="38"/>
      <c r="I126" s="44" t="str">
        <f t="shared" si="6"/>
        <v/>
      </c>
      <c r="J126" s="35"/>
      <c r="K126" s="36"/>
      <c r="L126" s="45" t="str">
        <f t="shared" si="7"/>
        <v/>
      </c>
      <c r="M126" s="306" t="str">
        <f t="shared" si="8"/>
        <v/>
      </c>
      <c r="N126" s="46"/>
      <c r="O126" s="47"/>
      <c r="P126" s="47"/>
      <c r="Q126" s="47"/>
      <c r="R126" s="47"/>
      <c r="S126" s="47"/>
      <c r="T126" s="47"/>
      <c r="U126" s="48"/>
      <c r="V126" s="309" t="str">
        <f t="shared" si="9"/>
        <v/>
      </c>
      <c r="W126" s="46"/>
      <c r="X126" s="36"/>
      <c r="Y126" s="47"/>
      <c r="Z126" s="47"/>
      <c r="AA126" s="47"/>
      <c r="AB126" s="36"/>
      <c r="AC126" s="43"/>
      <c r="AD126" s="4"/>
      <c r="AE126" s="4"/>
    </row>
    <row r="127" spans="1:31" s="31" customFormat="1" ht="20.100000000000001" customHeight="1" x14ac:dyDescent="0.25">
      <c r="A127" s="333">
        <v>120</v>
      </c>
      <c r="B127" s="32"/>
      <c r="C127" s="33"/>
      <c r="D127" s="34"/>
      <c r="E127" s="35"/>
      <c r="F127" s="36"/>
      <c r="G127" s="37"/>
      <c r="H127" s="38"/>
      <c r="I127" s="44" t="str">
        <f t="shared" si="6"/>
        <v/>
      </c>
      <c r="J127" s="35"/>
      <c r="K127" s="36"/>
      <c r="L127" s="45" t="str">
        <f t="shared" si="7"/>
        <v/>
      </c>
      <c r="M127" s="306" t="str">
        <f t="shared" si="8"/>
        <v/>
      </c>
      <c r="N127" s="46"/>
      <c r="O127" s="47"/>
      <c r="P127" s="47"/>
      <c r="Q127" s="47"/>
      <c r="R127" s="47"/>
      <c r="S127" s="47"/>
      <c r="T127" s="47"/>
      <c r="U127" s="48"/>
      <c r="V127" s="309" t="str">
        <f t="shared" si="9"/>
        <v/>
      </c>
      <c r="W127" s="46"/>
      <c r="X127" s="36"/>
      <c r="Y127" s="47"/>
      <c r="Z127" s="47"/>
      <c r="AA127" s="47"/>
      <c r="AB127" s="36"/>
      <c r="AC127" s="43"/>
      <c r="AD127" s="4"/>
      <c r="AE127" s="4"/>
    </row>
    <row r="128" spans="1:31" s="31" customFormat="1" ht="20.100000000000001" customHeight="1" x14ac:dyDescent="0.25">
      <c r="A128" s="333">
        <v>121</v>
      </c>
      <c r="B128" s="32"/>
      <c r="C128" s="33"/>
      <c r="D128" s="34"/>
      <c r="E128" s="35"/>
      <c r="F128" s="36"/>
      <c r="G128" s="37"/>
      <c r="H128" s="38"/>
      <c r="I128" s="44" t="str">
        <f t="shared" si="6"/>
        <v/>
      </c>
      <c r="J128" s="35"/>
      <c r="K128" s="36"/>
      <c r="L128" s="45" t="str">
        <f t="shared" si="7"/>
        <v/>
      </c>
      <c r="M128" s="306" t="str">
        <f t="shared" si="8"/>
        <v/>
      </c>
      <c r="N128" s="46"/>
      <c r="O128" s="47"/>
      <c r="P128" s="47"/>
      <c r="Q128" s="47"/>
      <c r="R128" s="47"/>
      <c r="S128" s="47"/>
      <c r="T128" s="47"/>
      <c r="U128" s="48"/>
      <c r="V128" s="309" t="str">
        <f t="shared" si="9"/>
        <v/>
      </c>
      <c r="W128" s="46"/>
      <c r="X128" s="36"/>
      <c r="Y128" s="47"/>
      <c r="Z128" s="47"/>
      <c r="AA128" s="47"/>
      <c r="AB128" s="36"/>
      <c r="AC128" s="43"/>
      <c r="AD128" s="4"/>
      <c r="AE128" s="4"/>
    </row>
    <row r="129" spans="1:31" s="31" customFormat="1" ht="20.100000000000001" customHeight="1" x14ac:dyDescent="0.25">
      <c r="A129" s="333">
        <v>122</v>
      </c>
      <c r="B129" s="32"/>
      <c r="C129" s="33"/>
      <c r="D129" s="34"/>
      <c r="E129" s="35"/>
      <c r="F129" s="36"/>
      <c r="G129" s="37"/>
      <c r="H129" s="38"/>
      <c r="I129" s="44" t="str">
        <f t="shared" si="6"/>
        <v/>
      </c>
      <c r="J129" s="35"/>
      <c r="K129" s="36"/>
      <c r="L129" s="45" t="str">
        <f t="shared" si="7"/>
        <v/>
      </c>
      <c r="M129" s="306" t="str">
        <f t="shared" si="8"/>
        <v/>
      </c>
      <c r="N129" s="46"/>
      <c r="O129" s="47"/>
      <c r="P129" s="47"/>
      <c r="Q129" s="47"/>
      <c r="R129" s="47"/>
      <c r="S129" s="47"/>
      <c r="T129" s="47"/>
      <c r="U129" s="48"/>
      <c r="V129" s="309" t="str">
        <f t="shared" si="9"/>
        <v/>
      </c>
      <c r="W129" s="46"/>
      <c r="X129" s="36"/>
      <c r="Y129" s="47"/>
      <c r="Z129" s="47"/>
      <c r="AA129" s="47"/>
      <c r="AB129" s="36"/>
      <c r="AC129" s="43"/>
      <c r="AD129" s="4"/>
      <c r="AE129" s="4"/>
    </row>
    <row r="130" spans="1:31" s="31" customFormat="1" ht="20.100000000000001" customHeight="1" x14ac:dyDescent="0.25">
      <c r="A130" s="333">
        <v>123</v>
      </c>
      <c r="B130" s="32"/>
      <c r="C130" s="33"/>
      <c r="D130" s="34"/>
      <c r="E130" s="35"/>
      <c r="F130" s="36"/>
      <c r="G130" s="37"/>
      <c r="H130" s="38"/>
      <c r="I130" s="44" t="str">
        <f t="shared" si="6"/>
        <v/>
      </c>
      <c r="J130" s="35"/>
      <c r="K130" s="36"/>
      <c r="L130" s="45" t="str">
        <f t="shared" si="7"/>
        <v/>
      </c>
      <c r="M130" s="306" t="str">
        <f t="shared" si="8"/>
        <v/>
      </c>
      <c r="N130" s="46"/>
      <c r="O130" s="47"/>
      <c r="P130" s="47"/>
      <c r="Q130" s="47"/>
      <c r="R130" s="47"/>
      <c r="S130" s="47"/>
      <c r="T130" s="47"/>
      <c r="U130" s="48"/>
      <c r="V130" s="309" t="str">
        <f t="shared" si="9"/>
        <v/>
      </c>
      <c r="W130" s="46"/>
      <c r="X130" s="36"/>
      <c r="Y130" s="47"/>
      <c r="Z130" s="47"/>
      <c r="AA130" s="47"/>
      <c r="AB130" s="36"/>
      <c r="AC130" s="43"/>
      <c r="AD130" s="4"/>
      <c r="AE130" s="4"/>
    </row>
    <row r="131" spans="1:31" s="31" customFormat="1" ht="20.100000000000001" customHeight="1" x14ac:dyDescent="0.25">
      <c r="A131" s="333">
        <v>124</v>
      </c>
      <c r="B131" s="32"/>
      <c r="C131" s="33"/>
      <c r="D131" s="34"/>
      <c r="E131" s="35"/>
      <c r="F131" s="36"/>
      <c r="G131" s="37"/>
      <c r="H131" s="38"/>
      <c r="I131" s="44" t="str">
        <f t="shared" si="6"/>
        <v/>
      </c>
      <c r="J131" s="35"/>
      <c r="K131" s="36"/>
      <c r="L131" s="45" t="str">
        <f t="shared" si="7"/>
        <v/>
      </c>
      <c r="M131" s="306" t="str">
        <f t="shared" si="8"/>
        <v/>
      </c>
      <c r="N131" s="46"/>
      <c r="O131" s="47"/>
      <c r="P131" s="47"/>
      <c r="Q131" s="47"/>
      <c r="R131" s="47"/>
      <c r="S131" s="47"/>
      <c r="T131" s="47"/>
      <c r="U131" s="48"/>
      <c r="V131" s="309" t="str">
        <f t="shared" si="9"/>
        <v/>
      </c>
      <c r="W131" s="46"/>
      <c r="X131" s="36"/>
      <c r="Y131" s="47"/>
      <c r="Z131" s="47"/>
      <c r="AA131" s="47"/>
      <c r="AB131" s="36"/>
      <c r="AC131" s="43"/>
      <c r="AD131" s="4"/>
      <c r="AE131" s="4"/>
    </row>
    <row r="132" spans="1:31" s="31" customFormat="1" ht="20.100000000000001" customHeight="1" x14ac:dyDescent="0.25">
      <c r="A132" s="333">
        <v>125</v>
      </c>
      <c r="B132" s="32"/>
      <c r="C132" s="33"/>
      <c r="D132" s="34"/>
      <c r="E132" s="35"/>
      <c r="F132" s="36"/>
      <c r="G132" s="37"/>
      <c r="H132" s="38"/>
      <c r="I132" s="44" t="str">
        <f t="shared" si="6"/>
        <v/>
      </c>
      <c r="J132" s="35"/>
      <c r="K132" s="36"/>
      <c r="L132" s="45" t="str">
        <f t="shared" si="7"/>
        <v/>
      </c>
      <c r="M132" s="306" t="str">
        <f t="shared" si="8"/>
        <v/>
      </c>
      <c r="N132" s="46"/>
      <c r="O132" s="47"/>
      <c r="P132" s="47"/>
      <c r="Q132" s="47"/>
      <c r="R132" s="47"/>
      <c r="S132" s="47"/>
      <c r="T132" s="47"/>
      <c r="U132" s="48"/>
      <c r="V132" s="309" t="str">
        <f t="shared" si="9"/>
        <v/>
      </c>
      <c r="W132" s="46"/>
      <c r="X132" s="36"/>
      <c r="Y132" s="47"/>
      <c r="Z132" s="47"/>
      <c r="AA132" s="47"/>
      <c r="AB132" s="36"/>
      <c r="AC132" s="43"/>
      <c r="AD132" s="4"/>
      <c r="AE132" s="4"/>
    </row>
    <row r="133" spans="1:31" s="31" customFormat="1" ht="20.100000000000001" customHeight="1" x14ac:dyDescent="0.25">
      <c r="A133" s="333">
        <v>126</v>
      </c>
      <c r="B133" s="32"/>
      <c r="C133" s="33"/>
      <c r="D133" s="34"/>
      <c r="E133" s="35"/>
      <c r="F133" s="36"/>
      <c r="G133" s="37"/>
      <c r="H133" s="38"/>
      <c r="I133" s="44" t="str">
        <f t="shared" si="6"/>
        <v/>
      </c>
      <c r="J133" s="35"/>
      <c r="K133" s="36"/>
      <c r="L133" s="45" t="str">
        <f t="shared" si="7"/>
        <v/>
      </c>
      <c r="M133" s="306" t="str">
        <f t="shared" si="8"/>
        <v/>
      </c>
      <c r="N133" s="46"/>
      <c r="O133" s="47"/>
      <c r="P133" s="47"/>
      <c r="Q133" s="47"/>
      <c r="R133" s="47"/>
      <c r="S133" s="47"/>
      <c r="T133" s="47"/>
      <c r="U133" s="48"/>
      <c r="V133" s="309" t="str">
        <f t="shared" si="9"/>
        <v/>
      </c>
      <c r="W133" s="46"/>
      <c r="X133" s="36"/>
      <c r="Y133" s="47"/>
      <c r="Z133" s="47"/>
      <c r="AA133" s="47"/>
      <c r="AB133" s="36"/>
      <c r="AC133" s="43"/>
      <c r="AD133" s="4"/>
      <c r="AE133" s="4"/>
    </row>
    <row r="134" spans="1:31" s="31" customFormat="1" ht="20.100000000000001" customHeight="1" x14ac:dyDescent="0.25">
      <c r="A134" s="333">
        <v>127</v>
      </c>
      <c r="B134" s="32"/>
      <c r="C134" s="33"/>
      <c r="D134" s="34"/>
      <c r="E134" s="35"/>
      <c r="F134" s="36"/>
      <c r="G134" s="37"/>
      <c r="H134" s="38"/>
      <c r="I134" s="44" t="str">
        <f t="shared" si="6"/>
        <v/>
      </c>
      <c r="J134" s="35"/>
      <c r="K134" s="36"/>
      <c r="L134" s="45" t="str">
        <f t="shared" si="7"/>
        <v/>
      </c>
      <c r="M134" s="306" t="str">
        <f t="shared" si="8"/>
        <v/>
      </c>
      <c r="N134" s="46"/>
      <c r="O134" s="47"/>
      <c r="P134" s="47"/>
      <c r="Q134" s="47"/>
      <c r="R134" s="47"/>
      <c r="S134" s="47"/>
      <c r="T134" s="47"/>
      <c r="U134" s="48"/>
      <c r="V134" s="309" t="str">
        <f t="shared" si="9"/>
        <v/>
      </c>
      <c r="W134" s="46"/>
      <c r="X134" s="36"/>
      <c r="Y134" s="47"/>
      <c r="Z134" s="47"/>
      <c r="AA134" s="47"/>
      <c r="AB134" s="36"/>
      <c r="AC134" s="43"/>
      <c r="AD134" s="4"/>
      <c r="AE134" s="4"/>
    </row>
    <row r="135" spans="1:31" s="31" customFormat="1" ht="20.100000000000001" customHeight="1" x14ac:dyDescent="0.25">
      <c r="A135" s="333">
        <v>128</v>
      </c>
      <c r="B135" s="32"/>
      <c r="C135" s="33"/>
      <c r="D135" s="34"/>
      <c r="E135" s="35"/>
      <c r="F135" s="36"/>
      <c r="G135" s="37"/>
      <c r="H135" s="38"/>
      <c r="I135" s="44" t="str">
        <f t="shared" si="6"/>
        <v/>
      </c>
      <c r="J135" s="35"/>
      <c r="K135" s="36"/>
      <c r="L135" s="45" t="str">
        <f t="shared" si="7"/>
        <v/>
      </c>
      <c r="M135" s="306" t="str">
        <f t="shared" si="8"/>
        <v/>
      </c>
      <c r="N135" s="46"/>
      <c r="O135" s="47"/>
      <c r="P135" s="47"/>
      <c r="Q135" s="47"/>
      <c r="R135" s="47"/>
      <c r="S135" s="47"/>
      <c r="T135" s="47"/>
      <c r="U135" s="48"/>
      <c r="V135" s="309" t="str">
        <f t="shared" si="9"/>
        <v/>
      </c>
      <c r="W135" s="46"/>
      <c r="X135" s="36"/>
      <c r="Y135" s="47"/>
      <c r="Z135" s="47"/>
      <c r="AA135" s="47"/>
      <c r="AB135" s="36"/>
      <c r="AC135" s="43"/>
      <c r="AD135" s="4"/>
      <c r="AE135" s="4"/>
    </row>
    <row r="136" spans="1:31" s="31" customFormat="1" ht="20.100000000000001" customHeight="1" x14ac:dyDescent="0.25">
      <c r="A136" s="333">
        <v>129</v>
      </c>
      <c r="B136" s="32"/>
      <c r="C136" s="33"/>
      <c r="D136" s="34"/>
      <c r="E136" s="35"/>
      <c r="F136" s="36"/>
      <c r="G136" s="37"/>
      <c r="H136" s="38"/>
      <c r="I136" s="44" t="str">
        <f t="shared" ref="I136:I199" si="10">IF(D136="","",I135+G136-H136)</f>
        <v/>
      </c>
      <c r="J136" s="35"/>
      <c r="K136" s="36"/>
      <c r="L136" s="45" t="str">
        <f t="shared" ref="L136:L199" si="11">IF(D136="","",L135+J136-K136)</f>
        <v/>
      </c>
      <c r="M136" s="306" t="str">
        <f t="shared" ref="M136:M199" si="12">IF(D136="","",I136+L136)</f>
        <v/>
      </c>
      <c r="N136" s="46"/>
      <c r="O136" s="47"/>
      <c r="P136" s="47"/>
      <c r="Q136" s="47"/>
      <c r="R136" s="47"/>
      <c r="S136" s="47"/>
      <c r="T136" s="47"/>
      <c r="U136" s="48"/>
      <c r="V136" s="309" t="str">
        <f t="shared" ref="V136:V199" si="13">IF(E136+F136+G136+H136+J136+K136=0,IF(N136+O136+P136+Q136+R136+S136+T136+U136+W136+X136+Y136+Z136+AA136+AB136+AC136&gt;0,"Classe",""),IF(OR(AND(E136&lt;&gt;0,F136=0,SUM(N136:U136)=0,SUM(W136:AC136)=0,H136+K136=0,G136+J136=E136),AND(F136&lt;&gt;0,E136=0,SUM(N136:U136)=0,SUM(W136:AC136)=0,G136+J136=0,H136+K136=F136),AND(E136=0,F136=0,H136+K136&lt;&gt;0,H136+K136=SUM(W136:AC136),SUM(N136:U136)=0,(H136+K136)&lt;&gt;(G136+J136)),AND(E136=0,F136=0,G136+J136&lt;&gt;0,G136+J136=SUM(N136:U136),SUM(W136:AC136)=0,(H136+K136)&lt;&gt;(G136+J136)),AND(E136=0,F136=0,J136=0,N136+O136+P136+Q136+R136+S136+T136+U136+W136+X136+Y136+Z136+AA136+AB136+AC136=0,K136&lt;&gt;0,K136=G136),AND(E136=0,F136=0,J136&lt;&gt;0,N136+O136+P136+Q136+R136+S136+T136+U136+W136+X136+Y136+Z136+AA136+AB136+AC136=0,K136=0,J136=H136)),"OK","??"))</f>
        <v/>
      </c>
      <c r="W136" s="46"/>
      <c r="X136" s="36"/>
      <c r="Y136" s="47"/>
      <c r="Z136" s="47"/>
      <c r="AA136" s="47"/>
      <c r="AB136" s="36"/>
      <c r="AC136" s="43"/>
      <c r="AD136" s="4"/>
      <c r="AE136" s="4"/>
    </row>
    <row r="137" spans="1:31" s="31" customFormat="1" ht="20.100000000000001" customHeight="1" x14ac:dyDescent="0.25">
      <c r="A137" s="333">
        <v>130</v>
      </c>
      <c r="B137" s="32"/>
      <c r="C137" s="33"/>
      <c r="D137" s="34"/>
      <c r="E137" s="35"/>
      <c r="F137" s="36"/>
      <c r="G137" s="37"/>
      <c r="H137" s="38"/>
      <c r="I137" s="44" t="str">
        <f t="shared" si="10"/>
        <v/>
      </c>
      <c r="J137" s="35"/>
      <c r="K137" s="36"/>
      <c r="L137" s="45" t="str">
        <f t="shared" si="11"/>
        <v/>
      </c>
      <c r="M137" s="306" t="str">
        <f t="shared" si="12"/>
        <v/>
      </c>
      <c r="N137" s="46"/>
      <c r="O137" s="47"/>
      <c r="P137" s="47"/>
      <c r="Q137" s="47"/>
      <c r="R137" s="47"/>
      <c r="S137" s="47"/>
      <c r="T137" s="47"/>
      <c r="U137" s="48"/>
      <c r="V137" s="309" t="str">
        <f t="shared" si="13"/>
        <v/>
      </c>
      <c r="W137" s="46"/>
      <c r="X137" s="36"/>
      <c r="Y137" s="47"/>
      <c r="Z137" s="47"/>
      <c r="AA137" s="47"/>
      <c r="AB137" s="36"/>
      <c r="AC137" s="43"/>
      <c r="AD137" s="4"/>
      <c r="AE137" s="4"/>
    </row>
    <row r="138" spans="1:31" s="31" customFormat="1" ht="20.100000000000001" customHeight="1" x14ac:dyDescent="0.25">
      <c r="A138" s="333">
        <v>131</v>
      </c>
      <c r="B138" s="32"/>
      <c r="C138" s="33"/>
      <c r="D138" s="34"/>
      <c r="E138" s="35"/>
      <c r="F138" s="36"/>
      <c r="G138" s="37"/>
      <c r="H138" s="38"/>
      <c r="I138" s="44" t="str">
        <f t="shared" si="10"/>
        <v/>
      </c>
      <c r="J138" s="35"/>
      <c r="K138" s="36"/>
      <c r="L138" s="45" t="str">
        <f t="shared" si="11"/>
        <v/>
      </c>
      <c r="M138" s="306" t="str">
        <f t="shared" si="12"/>
        <v/>
      </c>
      <c r="N138" s="46"/>
      <c r="O138" s="47"/>
      <c r="P138" s="47"/>
      <c r="Q138" s="47"/>
      <c r="R138" s="47"/>
      <c r="S138" s="47"/>
      <c r="T138" s="47"/>
      <c r="U138" s="48"/>
      <c r="V138" s="309" t="str">
        <f t="shared" si="13"/>
        <v/>
      </c>
      <c r="W138" s="46"/>
      <c r="X138" s="36"/>
      <c r="Y138" s="47"/>
      <c r="Z138" s="47"/>
      <c r="AA138" s="47"/>
      <c r="AB138" s="36"/>
      <c r="AC138" s="43"/>
      <c r="AD138" s="4"/>
      <c r="AE138" s="4"/>
    </row>
    <row r="139" spans="1:31" s="31" customFormat="1" ht="20.100000000000001" customHeight="1" x14ac:dyDescent="0.25">
      <c r="A139" s="333">
        <v>132</v>
      </c>
      <c r="B139" s="32"/>
      <c r="C139" s="33"/>
      <c r="D139" s="34"/>
      <c r="E139" s="35"/>
      <c r="F139" s="36"/>
      <c r="G139" s="37"/>
      <c r="H139" s="38"/>
      <c r="I139" s="44" t="str">
        <f t="shared" si="10"/>
        <v/>
      </c>
      <c r="J139" s="35"/>
      <c r="K139" s="36"/>
      <c r="L139" s="45" t="str">
        <f t="shared" si="11"/>
        <v/>
      </c>
      <c r="M139" s="306" t="str">
        <f t="shared" si="12"/>
        <v/>
      </c>
      <c r="N139" s="46"/>
      <c r="O139" s="47"/>
      <c r="P139" s="47"/>
      <c r="Q139" s="47"/>
      <c r="R139" s="47"/>
      <c r="S139" s="47"/>
      <c r="T139" s="47"/>
      <c r="U139" s="48"/>
      <c r="V139" s="309" t="str">
        <f t="shared" si="13"/>
        <v/>
      </c>
      <c r="W139" s="46"/>
      <c r="X139" s="36"/>
      <c r="Y139" s="47"/>
      <c r="Z139" s="47"/>
      <c r="AA139" s="47"/>
      <c r="AB139" s="36"/>
      <c r="AC139" s="43"/>
      <c r="AD139" s="4"/>
      <c r="AE139" s="4"/>
    </row>
    <row r="140" spans="1:31" s="31" customFormat="1" ht="20.100000000000001" customHeight="1" x14ac:dyDescent="0.25">
      <c r="A140" s="333">
        <v>133</v>
      </c>
      <c r="B140" s="32"/>
      <c r="C140" s="33"/>
      <c r="D140" s="34"/>
      <c r="E140" s="35"/>
      <c r="F140" s="36"/>
      <c r="G140" s="37"/>
      <c r="H140" s="38"/>
      <c r="I140" s="44" t="str">
        <f t="shared" si="10"/>
        <v/>
      </c>
      <c r="J140" s="35"/>
      <c r="K140" s="36"/>
      <c r="L140" s="45" t="str">
        <f t="shared" si="11"/>
        <v/>
      </c>
      <c r="M140" s="306" t="str">
        <f t="shared" si="12"/>
        <v/>
      </c>
      <c r="N140" s="46"/>
      <c r="O140" s="47"/>
      <c r="P140" s="47"/>
      <c r="Q140" s="47"/>
      <c r="R140" s="47"/>
      <c r="S140" s="47"/>
      <c r="T140" s="47"/>
      <c r="U140" s="48"/>
      <c r="V140" s="309" t="str">
        <f t="shared" si="13"/>
        <v/>
      </c>
      <c r="W140" s="46"/>
      <c r="X140" s="36"/>
      <c r="Y140" s="47"/>
      <c r="Z140" s="47"/>
      <c r="AA140" s="47"/>
      <c r="AB140" s="36"/>
      <c r="AC140" s="43"/>
      <c r="AD140" s="4"/>
      <c r="AE140" s="4"/>
    </row>
    <row r="141" spans="1:31" s="31" customFormat="1" ht="20.100000000000001" customHeight="1" x14ac:dyDescent="0.25">
      <c r="A141" s="333">
        <v>134</v>
      </c>
      <c r="B141" s="32"/>
      <c r="C141" s="33"/>
      <c r="D141" s="34"/>
      <c r="E141" s="35"/>
      <c r="F141" s="36"/>
      <c r="G141" s="37"/>
      <c r="H141" s="38"/>
      <c r="I141" s="44" t="str">
        <f t="shared" si="10"/>
        <v/>
      </c>
      <c r="J141" s="35"/>
      <c r="K141" s="36"/>
      <c r="L141" s="45" t="str">
        <f t="shared" si="11"/>
        <v/>
      </c>
      <c r="M141" s="306" t="str">
        <f t="shared" si="12"/>
        <v/>
      </c>
      <c r="N141" s="46"/>
      <c r="O141" s="47"/>
      <c r="P141" s="47"/>
      <c r="Q141" s="47"/>
      <c r="R141" s="47"/>
      <c r="S141" s="47"/>
      <c r="T141" s="47"/>
      <c r="U141" s="48"/>
      <c r="V141" s="309" t="str">
        <f t="shared" si="13"/>
        <v/>
      </c>
      <c r="W141" s="46"/>
      <c r="X141" s="36"/>
      <c r="Y141" s="47"/>
      <c r="Z141" s="47"/>
      <c r="AA141" s="47"/>
      <c r="AB141" s="36"/>
      <c r="AC141" s="43"/>
      <c r="AD141" s="4"/>
      <c r="AE141" s="4"/>
    </row>
    <row r="142" spans="1:31" s="31" customFormat="1" ht="20.100000000000001" customHeight="1" x14ac:dyDescent="0.25">
      <c r="A142" s="333">
        <v>135</v>
      </c>
      <c r="B142" s="32"/>
      <c r="C142" s="33"/>
      <c r="D142" s="34"/>
      <c r="E142" s="35"/>
      <c r="F142" s="36"/>
      <c r="G142" s="37"/>
      <c r="H142" s="38"/>
      <c r="I142" s="44" t="str">
        <f t="shared" si="10"/>
        <v/>
      </c>
      <c r="J142" s="35"/>
      <c r="K142" s="36"/>
      <c r="L142" s="45" t="str">
        <f t="shared" si="11"/>
        <v/>
      </c>
      <c r="M142" s="306" t="str">
        <f t="shared" si="12"/>
        <v/>
      </c>
      <c r="N142" s="46"/>
      <c r="O142" s="47"/>
      <c r="P142" s="47"/>
      <c r="Q142" s="47"/>
      <c r="R142" s="47"/>
      <c r="S142" s="47"/>
      <c r="T142" s="47"/>
      <c r="U142" s="48"/>
      <c r="V142" s="309" t="str">
        <f t="shared" si="13"/>
        <v/>
      </c>
      <c r="W142" s="46"/>
      <c r="X142" s="36"/>
      <c r="Y142" s="47"/>
      <c r="Z142" s="47"/>
      <c r="AA142" s="47"/>
      <c r="AB142" s="36"/>
      <c r="AC142" s="43"/>
      <c r="AD142" s="4"/>
      <c r="AE142" s="4"/>
    </row>
    <row r="143" spans="1:31" s="31" customFormat="1" ht="20.100000000000001" customHeight="1" x14ac:dyDescent="0.25">
      <c r="A143" s="333">
        <v>136</v>
      </c>
      <c r="B143" s="32"/>
      <c r="C143" s="33"/>
      <c r="D143" s="34"/>
      <c r="E143" s="35"/>
      <c r="F143" s="36"/>
      <c r="G143" s="37"/>
      <c r="H143" s="38"/>
      <c r="I143" s="44" t="str">
        <f t="shared" si="10"/>
        <v/>
      </c>
      <c r="J143" s="35"/>
      <c r="K143" s="36"/>
      <c r="L143" s="45" t="str">
        <f t="shared" si="11"/>
        <v/>
      </c>
      <c r="M143" s="306" t="str">
        <f t="shared" si="12"/>
        <v/>
      </c>
      <c r="N143" s="46"/>
      <c r="O143" s="47"/>
      <c r="P143" s="47"/>
      <c r="Q143" s="47"/>
      <c r="R143" s="47"/>
      <c r="S143" s="47"/>
      <c r="T143" s="47"/>
      <c r="U143" s="48"/>
      <c r="V143" s="309" t="str">
        <f t="shared" si="13"/>
        <v/>
      </c>
      <c r="W143" s="46"/>
      <c r="X143" s="36"/>
      <c r="Y143" s="47"/>
      <c r="Z143" s="47"/>
      <c r="AA143" s="47"/>
      <c r="AB143" s="36"/>
      <c r="AC143" s="43"/>
      <c r="AD143" s="4"/>
      <c r="AE143" s="4"/>
    </row>
    <row r="144" spans="1:31" s="31" customFormat="1" ht="20.100000000000001" customHeight="1" x14ac:dyDescent="0.25">
      <c r="A144" s="333">
        <v>137</v>
      </c>
      <c r="B144" s="32"/>
      <c r="C144" s="33"/>
      <c r="D144" s="34"/>
      <c r="E144" s="35"/>
      <c r="F144" s="36"/>
      <c r="G144" s="37"/>
      <c r="H144" s="38"/>
      <c r="I144" s="44" t="str">
        <f t="shared" si="10"/>
        <v/>
      </c>
      <c r="J144" s="35"/>
      <c r="K144" s="36"/>
      <c r="L144" s="45" t="str">
        <f t="shared" si="11"/>
        <v/>
      </c>
      <c r="M144" s="306" t="str">
        <f t="shared" si="12"/>
        <v/>
      </c>
      <c r="N144" s="46"/>
      <c r="O144" s="47"/>
      <c r="P144" s="47"/>
      <c r="Q144" s="47"/>
      <c r="R144" s="47"/>
      <c r="S144" s="47"/>
      <c r="T144" s="47"/>
      <c r="U144" s="48"/>
      <c r="V144" s="309" t="str">
        <f t="shared" si="13"/>
        <v/>
      </c>
      <c r="W144" s="46"/>
      <c r="X144" s="36"/>
      <c r="Y144" s="47"/>
      <c r="Z144" s="47"/>
      <c r="AA144" s="47"/>
      <c r="AB144" s="36"/>
      <c r="AC144" s="43"/>
      <c r="AD144" s="4"/>
      <c r="AE144" s="4"/>
    </row>
    <row r="145" spans="1:31" s="31" customFormat="1" ht="20.100000000000001" customHeight="1" x14ac:dyDescent="0.25">
      <c r="A145" s="333">
        <v>138</v>
      </c>
      <c r="B145" s="32"/>
      <c r="C145" s="33"/>
      <c r="D145" s="34"/>
      <c r="E145" s="35"/>
      <c r="F145" s="36"/>
      <c r="G145" s="37"/>
      <c r="H145" s="38"/>
      <c r="I145" s="44" t="str">
        <f t="shared" si="10"/>
        <v/>
      </c>
      <c r="J145" s="35"/>
      <c r="K145" s="36"/>
      <c r="L145" s="45" t="str">
        <f t="shared" si="11"/>
        <v/>
      </c>
      <c r="M145" s="306" t="str">
        <f t="shared" si="12"/>
        <v/>
      </c>
      <c r="N145" s="46"/>
      <c r="O145" s="47"/>
      <c r="P145" s="47"/>
      <c r="Q145" s="47"/>
      <c r="R145" s="47"/>
      <c r="S145" s="47"/>
      <c r="T145" s="47"/>
      <c r="U145" s="48"/>
      <c r="V145" s="309" t="str">
        <f t="shared" si="13"/>
        <v/>
      </c>
      <c r="W145" s="46"/>
      <c r="X145" s="36"/>
      <c r="Y145" s="47"/>
      <c r="Z145" s="47"/>
      <c r="AA145" s="47"/>
      <c r="AB145" s="36"/>
      <c r="AC145" s="43"/>
      <c r="AD145" s="4"/>
      <c r="AE145" s="4"/>
    </row>
    <row r="146" spans="1:31" s="31" customFormat="1" ht="20.100000000000001" customHeight="1" x14ac:dyDescent="0.25">
      <c r="A146" s="333">
        <v>139</v>
      </c>
      <c r="B146" s="32"/>
      <c r="C146" s="33"/>
      <c r="D146" s="34"/>
      <c r="E146" s="35"/>
      <c r="F146" s="36"/>
      <c r="G146" s="37"/>
      <c r="H146" s="38"/>
      <c r="I146" s="44" t="str">
        <f t="shared" si="10"/>
        <v/>
      </c>
      <c r="J146" s="35"/>
      <c r="K146" s="36"/>
      <c r="L146" s="45" t="str">
        <f t="shared" si="11"/>
        <v/>
      </c>
      <c r="M146" s="306" t="str">
        <f t="shared" si="12"/>
        <v/>
      </c>
      <c r="N146" s="46"/>
      <c r="O146" s="47"/>
      <c r="P146" s="47"/>
      <c r="Q146" s="47"/>
      <c r="R146" s="47"/>
      <c r="S146" s="47"/>
      <c r="T146" s="47"/>
      <c r="U146" s="48"/>
      <c r="V146" s="309" t="str">
        <f t="shared" si="13"/>
        <v/>
      </c>
      <c r="W146" s="46"/>
      <c r="X146" s="36"/>
      <c r="Y146" s="47"/>
      <c r="Z146" s="47"/>
      <c r="AA146" s="47"/>
      <c r="AB146" s="36"/>
      <c r="AC146" s="43"/>
      <c r="AD146" s="4"/>
      <c r="AE146" s="4"/>
    </row>
    <row r="147" spans="1:31" s="31" customFormat="1" ht="20.100000000000001" customHeight="1" x14ac:dyDescent="0.25">
      <c r="A147" s="333">
        <v>140</v>
      </c>
      <c r="B147" s="32"/>
      <c r="C147" s="33"/>
      <c r="D147" s="34"/>
      <c r="E147" s="35"/>
      <c r="F147" s="36"/>
      <c r="G147" s="37"/>
      <c r="H147" s="38"/>
      <c r="I147" s="44" t="str">
        <f t="shared" si="10"/>
        <v/>
      </c>
      <c r="J147" s="35"/>
      <c r="K147" s="36"/>
      <c r="L147" s="45" t="str">
        <f t="shared" si="11"/>
        <v/>
      </c>
      <c r="M147" s="306" t="str">
        <f t="shared" si="12"/>
        <v/>
      </c>
      <c r="N147" s="46"/>
      <c r="O147" s="47"/>
      <c r="P147" s="47"/>
      <c r="Q147" s="47"/>
      <c r="R147" s="47"/>
      <c r="S147" s="47"/>
      <c r="T147" s="47"/>
      <c r="U147" s="48"/>
      <c r="V147" s="309" t="str">
        <f t="shared" si="13"/>
        <v/>
      </c>
      <c r="W147" s="46"/>
      <c r="X147" s="36"/>
      <c r="Y147" s="47"/>
      <c r="Z147" s="47"/>
      <c r="AA147" s="47"/>
      <c r="AB147" s="36"/>
      <c r="AC147" s="43"/>
      <c r="AD147" s="4"/>
      <c r="AE147" s="4"/>
    </row>
    <row r="148" spans="1:31" s="31" customFormat="1" ht="20.100000000000001" customHeight="1" x14ac:dyDescent="0.25">
      <c r="A148" s="333">
        <v>141</v>
      </c>
      <c r="B148" s="32"/>
      <c r="C148" s="33"/>
      <c r="D148" s="34"/>
      <c r="E148" s="35"/>
      <c r="F148" s="36"/>
      <c r="G148" s="37"/>
      <c r="H148" s="38"/>
      <c r="I148" s="44" t="str">
        <f t="shared" si="10"/>
        <v/>
      </c>
      <c r="J148" s="35"/>
      <c r="K148" s="36"/>
      <c r="L148" s="45" t="str">
        <f t="shared" si="11"/>
        <v/>
      </c>
      <c r="M148" s="306" t="str">
        <f t="shared" si="12"/>
        <v/>
      </c>
      <c r="N148" s="46"/>
      <c r="O148" s="47"/>
      <c r="P148" s="47"/>
      <c r="Q148" s="47"/>
      <c r="R148" s="47"/>
      <c r="S148" s="47"/>
      <c r="T148" s="47"/>
      <c r="U148" s="48"/>
      <c r="V148" s="309" t="str">
        <f t="shared" si="13"/>
        <v/>
      </c>
      <c r="W148" s="46"/>
      <c r="X148" s="36"/>
      <c r="Y148" s="47"/>
      <c r="Z148" s="47"/>
      <c r="AA148" s="47"/>
      <c r="AB148" s="36"/>
      <c r="AC148" s="43"/>
      <c r="AD148" s="4"/>
      <c r="AE148" s="4"/>
    </row>
    <row r="149" spans="1:31" s="31" customFormat="1" ht="20.100000000000001" customHeight="1" x14ac:dyDescent="0.25">
      <c r="A149" s="333">
        <v>142</v>
      </c>
      <c r="B149" s="32"/>
      <c r="C149" s="33"/>
      <c r="D149" s="34"/>
      <c r="E149" s="35"/>
      <c r="F149" s="36"/>
      <c r="G149" s="37"/>
      <c r="H149" s="38"/>
      <c r="I149" s="44" t="str">
        <f t="shared" si="10"/>
        <v/>
      </c>
      <c r="J149" s="35"/>
      <c r="K149" s="36"/>
      <c r="L149" s="45" t="str">
        <f t="shared" si="11"/>
        <v/>
      </c>
      <c r="M149" s="306" t="str">
        <f t="shared" si="12"/>
        <v/>
      </c>
      <c r="N149" s="46"/>
      <c r="O149" s="47"/>
      <c r="P149" s="47"/>
      <c r="Q149" s="47"/>
      <c r="R149" s="47"/>
      <c r="S149" s="47"/>
      <c r="T149" s="47"/>
      <c r="U149" s="48"/>
      <c r="V149" s="309" t="str">
        <f t="shared" si="13"/>
        <v/>
      </c>
      <c r="W149" s="46"/>
      <c r="X149" s="36"/>
      <c r="Y149" s="47"/>
      <c r="Z149" s="47"/>
      <c r="AA149" s="47"/>
      <c r="AB149" s="36"/>
      <c r="AC149" s="43"/>
      <c r="AD149" s="4"/>
      <c r="AE149" s="4"/>
    </row>
    <row r="150" spans="1:31" s="31" customFormat="1" ht="20.100000000000001" customHeight="1" x14ac:dyDescent="0.25">
      <c r="A150" s="333">
        <v>143</v>
      </c>
      <c r="B150" s="32"/>
      <c r="C150" s="33"/>
      <c r="D150" s="34"/>
      <c r="E150" s="35"/>
      <c r="F150" s="36"/>
      <c r="G150" s="37"/>
      <c r="H150" s="38"/>
      <c r="I150" s="44" t="str">
        <f t="shared" si="10"/>
        <v/>
      </c>
      <c r="J150" s="35"/>
      <c r="K150" s="36"/>
      <c r="L150" s="45" t="str">
        <f t="shared" si="11"/>
        <v/>
      </c>
      <c r="M150" s="306" t="str">
        <f t="shared" si="12"/>
        <v/>
      </c>
      <c r="N150" s="46"/>
      <c r="O150" s="47"/>
      <c r="P150" s="47"/>
      <c r="Q150" s="47"/>
      <c r="R150" s="47"/>
      <c r="S150" s="47"/>
      <c r="T150" s="47"/>
      <c r="U150" s="48"/>
      <c r="V150" s="309" t="str">
        <f t="shared" si="13"/>
        <v/>
      </c>
      <c r="W150" s="46"/>
      <c r="X150" s="36"/>
      <c r="Y150" s="47"/>
      <c r="Z150" s="47"/>
      <c r="AA150" s="47"/>
      <c r="AB150" s="36"/>
      <c r="AC150" s="43"/>
      <c r="AD150" s="4"/>
      <c r="AE150" s="4"/>
    </row>
    <row r="151" spans="1:31" s="31" customFormat="1" ht="20.100000000000001" customHeight="1" x14ac:dyDescent="0.25">
      <c r="A151" s="333">
        <v>144</v>
      </c>
      <c r="B151" s="32"/>
      <c r="C151" s="33"/>
      <c r="D151" s="34"/>
      <c r="E151" s="35"/>
      <c r="F151" s="36"/>
      <c r="G151" s="37"/>
      <c r="H151" s="38"/>
      <c r="I151" s="44" t="str">
        <f t="shared" si="10"/>
        <v/>
      </c>
      <c r="J151" s="35"/>
      <c r="K151" s="36"/>
      <c r="L151" s="45" t="str">
        <f t="shared" si="11"/>
        <v/>
      </c>
      <c r="M151" s="306" t="str">
        <f t="shared" si="12"/>
        <v/>
      </c>
      <c r="N151" s="46"/>
      <c r="O151" s="47"/>
      <c r="P151" s="47"/>
      <c r="Q151" s="47"/>
      <c r="R151" s="47"/>
      <c r="S151" s="47"/>
      <c r="T151" s="47"/>
      <c r="U151" s="48"/>
      <c r="V151" s="309" t="str">
        <f t="shared" si="13"/>
        <v/>
      </c>
      <c r="W151" s="46"/>
      <c r="X151" s="36"/>
      <c r="Y151" s="47"/>
      <c r="Z151" s="47"/>
      <c r="AA151" s="47"/>
      <c r="AB151" s="36"/>
      <c r="AC151" s="43"/>
      <c r="AD151" s="4"/>
      <c r="AE151" s="4"/>
    </row>
    <row r="152" spans="1:31" s="31" customFormat="1" ht="20.100000000000001" customHeight="1" x14ac:dyDescent="0.25">
      <c r="A152" s="333">
        <v>145</v>
      </c>
      <c r="B152" s="32"/>
      <c r="C152" s="33"/>
      <c r="D152" s="34"/>
      <c r="E152" s="35"/>
      <c r="F152" s="36"/>
      <c r="G152" s="37"/>
      <c r="H152" s="38"/>
      <c r="I152" s="44" t="str">
        <f t="shared" si="10"/>
        <v/>
      </c>
      <c r="J152" s="35"/>
      <c r="K152" s="36"/>
      <c r="L152" s="45" t="str">
        <f t="shared" si="11"/>
        <v/>
      </c>
      <c r="M152" s="306" t="str">
        <f t="shared" si="12"/>
        <v/>
      </c>
      <c r="N152" s="46"/>
      <c r="O152" s="47"/>
      <c r="P152" s="47"/>
      <c r="Q152" s="47"/>
      <c r="R152" s="47"/>
      <c r="S152" s="47"/>
      <c r="T152" s="47"/>
      <c r="U152" s="48"/>
      <c r="V152" s="309" t="str">
        <f t="shared" si="13"/>
        <v/>
      </c>
      <c r="W152" s="46"/>
      <c r="X152" s="36"/>
      <c r="Y152" s="47"/>
      <c r="Z152" s="47"/>
      <c r="AA152" s="47"/>
      <c r="AB152" s="36"/>
      <c r="AC152" s="43"/>
      <c r="AD152" s="4"/>
      <c r="AE152" s="4"/>
    </row>
    <row r="153" spans="1:31" s="31" customFormat="1" ht="20.100000000000001" customHeight="1" x14ac:dyDescent="0.25">
      <c r="A153" s="333">
        <v>146</v>
      </c>
      <c r="B153" s="32"/>
      <c r="C153" s="33"/>
      <c r="D153" s="34"/>
      <c r="E153" s="35"/>
      <c r="F153" s="36"/>
      <c r="G153" s="37"/>
      <c r="H153" s="38"/>
      <c r="I153" s="44" t="str">
        <f t="shared" si="10"/>
        <v/>
      </c>
      <c r="J153" s="35"/>
      <c r="K153" s="36"/>
      <c r="L153" s="45" t="str">
        <f t="shared" si="11"/>
        <v/>
      </c>
      <c r="M153" s="306" t="str">
        <f t="shared" si="12"/>
        <v/>
      </c>
      <c r="N153" s="46"/>
      <c r="O153" s="47"/>
      <c r="P153" s="47"/>
      <c r="Q153" s="47"/>
      <c r="R153" s="47"/>
      <c r="S153" s="47"/>
      <c r="T153" s="47"/>
      <c r="U153" s="48"/>
      <c r="V153" s="309" t="str">
        <f t="shared" si="13"/>
        <v/>
      </c>
      <c r="W153" s="46"/>
      <c r="X153" s="36"/>
      <c r="Y153" s="47"/>
      <c r="Z153" s="47"/>
      <c r="AA153" s="47"/>
      <c r="AB153" s="36"/>
      <c r="AC153" s="43"/>
      <c r="AD153" s="4"/>
      <c r="AE153" s="4"/>
    </row>
    <row r="154" spans="1:31" s="31" customFormat="1" ht="20.100000000000001" customHeight="1" x14ac:dyDescent="0.25">
      <c r="A154" s="333">
        <v>147</v>
      </c>
      <c r="B154" s="32"/>
      <c r="C154" s="33"/>
      <c r="D154" s="34"/>
      <c r="E154" s="35"/>
      <c r="F154" s="36"/>
      <c r="G154" s="37"/>
      <c r="H154" s="38"/>
      <c r="I154" s="44" t="str">
        <f t="shared" si="10"/>
        <v/>
      </c>
      <c r="J154" s="35"/>
      <c r="K154" s="36"/>
      <c r="L154" s="45" t="str">
        <f t="shared" si="11"/>
        <v/>
      </c>
      <c r="M154" s="306" t="str">
        <f t="shared" si="12"/>
        <v/>
      </c>
      <c r="N154" s="46"/>
      <c r="O154" s="47"/>
      <c r="P154" s="47"/>
      <c r="Q154" s="47"/>
      <c r="R154" s="47"/>
      <c r="S154" s="47"/>
      <c r="T154" s="47"/>
      <c r="U154" s="48"/>
      <c r="V154" s="309" t="str">
        <f t="shared" si="13"/>
        <v/>
      </c>
      <c r="W154" s="46"/>
      <c r="X154" s="36"/>
      <c r="Y154" s="47"/>
      <c r="Z154" s="47"/>
      <c r="AA154" s="47"/>
      <c r="AB154" s="36"/>
      <c r="AC154" s="43"/>
      <c r="AD154" s="4"/>
      <c r="AE154" s="4"/>
    </row>
    <row r="155" spans="1:31" s="31" customFormat="1" ht="20.100000000000001" customHeight="1" x14ac:dyDescent="0.25">
      <c r="A155" s="333">
        <v>148</v>
      </c>
      <c r="B155" s="32"/>
      <c r="C155" s="33"/>
      <c r="D155" s="34"/>
      <c r="E155" s="35"/>
      <c r="F155" s="36"/>
      <c r="G155" s="37"/>
      <c r="H155" s="38"/>
      <c r="I155" s="44" t="str">
        <f t="shared" si="10"/>
        <v/>
      </c>
      <c r="J155" s="35"/>
      <c r="K155" s="36"/>
      <c r="L155" s="45" t="str">
        <f t="shared" si="11"/>
        <v/>
      </c>
      <c r="M155" s="306" t="str">
        <f t="shared" si="12"/>
        <v/>
      </c>
      <c r="N155" s="46"/>
      <c r="O155" s="47"/>
      <c r="P155" s="47"/>
      <c r="Q155" s="47"/>
      <c r="R155" s="47"/>
      <c r="S155" s="47"/>
      <c r="T155" s="47"/>
      <c r="U155" s="48"/>
      <c r="V155" s="309" t="str">
        <f t="shared" si="13"/>
        <v/>
      </c>
      <c r="W155" s="46"/>
      <c r="X155" s="36"/>
      <c r="Y155" s="47"/>
      <c r="Z155" s="47"/>
      <c r="AA155" s="47"/>
      <c r="AB155" s="36"/>
      <c r="AC155" s="43"/>
      <c r="AD155" s="4"/>
      <c r="AE155" s="4"/>
    </row>
    <row r="156" spans="1:31" s="31" customFormat="1" ht="20.100000000000001" customHeight="1" x14ac:dyDescent="0.25">
      <c r="A156" s="333">
        <v>149</v>
      </c>
      <c r="B156" s="32"/>
      <c r="C156" s="33"/>
      <c r="D156" s="34"/>
      <c r="E156" s="35"/>
      <c r="F156" s="36"/>
      <c r="G156" s="37"/>
      <c r="H156" s="38"/>
      <c r="I156" s="44" t="str">
        <f t="shared" si="10"/>
        <v/>
      </c>
      <c r="J156" s="35"/>
      <c r="K156" s="36"/>
      <c r="L156" s="45" t="str">
        <f t="shared" si="11"/>
        <v/>
      </c>
      <c r="M156" s="306" t="str">
        <f t="shared" si="12"/>
        <v/>
      </c>
      <c r="N156" s="46"/>
      <c r="O156" s="47"/>
      <c r="P156" s="47"/>
      <c r="Q156" s="47"/>
      <c r="R156" s="47"/>
      <c r="S156" s="47"/>
      <c r="T156" s="47"/>
      <c r="U156" s="48"/>
      <c r="V156" s="309" t="str">
        <f t="shared" si="13"/>
        <v/>
      </c>
      <c r="W156" s="46"/>
      <c r="X156" s="36"/>
      <c r="Y156" s="47"/>
      <c r="Z156" s="47"/>
      <c r="AA156" s="47"/>
      <c r="AB156" s="36"/>
      <c r="AC156" s="43"/>
      <c r="AD156" s="4"/>
      <c r="AE156" s="4"/>
    </row>
    <row r="157" spans="1:31" s="31" customFormat="1" ht="20.100000000000001" customHeight="1" x14ac:dyDescent="0.25">
      <c r="A157" s="333">
        <v>150</v>
      </c>
      <c r="B157" s="32"/>
      <c r="C157" s="33"/>
      <c r="D157" s="34"/>
      <c r="E157" s="35"/>
      <c r="F157" s="36"/>
      <c r="G157" s="37"/>
      <c r="H157" s="38"/>
      <c r="I157" s="44" t="str">
        <f t="shared" si="10"/>
        <v/>
      </c>
      <c r="J157" s="35"/>
      <c r="K157" s="36"/>
      <c r="L157" s="45" t="str">
        <f t="shared" si="11"/>
        <v/>
      </c>
      <c r="M157" s="306" t="str">
        <f t="shared" si="12"/>
        <v/>
      </c>
      <c r="N157" s="46"/>
      <c r="O157" s="47"/>
      <c r="P157" s="47"/>
      <c r="Q157" s="47"/>
      <c r="R157" s="47"/>
      <c r="S157" s="47"/>
      <c r="T157" s="47"/>
      <c r="U157" s="48"/>
      <c r="V157" s="309" t="str">
        <f t="shared" si="13"/>
        <v/>
      </c>
      <c r="W157" s="46"/>
      <c r="X157" s="36"/>
      <c r="Y157" s="47"/>
      <c r="Z157" s="47"/>
      <c r="AA157" s="47"/>
      <c r="AB157" s="36"/>
      <c r="AC157" s="43"/>
      <c r="AD157" s="4"/>
      <c r="AE157" s="4"/>
    </row>
    <row r="158" spans="1:31" s="31" customFormat="1" ht="20.100000000000001" customHeight="1" x14ac:dyDescent="0.25">
      <c r="A158" s="333">
        <v>151</v>
      </c>
      <c r="B158" s="32"/>
      <c r="C158" s="33"/>
      <c r="D158" s="34"/>
      <c r="E158" s="35"/>
      <c r="F158" s="36"/>
      <c r="G158" s="37"/>
      <c r="H158" s="38"/>
      <c r="I158" s="44" t="str">
        <f t="shared" si="10"/>
        <v/>
      </c>
      <c r="J158" s="35"/>
      <c r="K158" s="36"/>
      <c r="L158" s="45" t="str">
        <f t="shared" si="11"/>
        <v/>
      </c>
      <c r="M158" s="306" t="str">
        <f t="shared" si="12"/>
        <v/>
      </c>
      <c r="N158" s="46"/>
      <c r="O158" s="47"/>
      <c r="P158" s="47"/>
      <c r="Q158" s="47"/>
      <c r="R158" s="47"/>
      <c r="S158" s="47"/>
      <c r="T158" s="47"/>
      <c r="U158" s="48"/>
      <c r="V158" s="309" t="str">
        <f t="shared" si="13"/>
        <v/>
      </c>
      <c r="W158" s="46"/>
      <c r="X158" s="36"/>
      <c r="Y158" s="47"/>
      <c r="Z158" s="47"/>
      <c r="AA158" s="47"/>
      <c r="AB158" s="36"/>
      <c r="AC158" s="43"/>
      <c r="AD158" s="4"/>
      <c r="AE158" s="4"/>
    </row>
    <row r="159" spans="1:31" s="31" customFormat="1" ht="20.100000000000001" customHeight="1" x14ac:dyDescent="0.25">
      <c r="A159" s="333">
        <v>152</v>
      </c>
      <c r="B159" s="32"/>
      <c r="C159" s="33"/>
      <c r="D159" s="34"/>
      <c r="E159" s="35"/>
      <c r="F159" s="36"/>
      <c r="G159" s="37"/>
      <c r="H159" s="38"/>
      <c r="I159" s="44" t="str">
        <f t="shared" si="10"/>
        <v/>
      </c>
      <c r="J159" s="35"/>
      <c r="K159" s="36"/>
      <c r="L159" s="45" t="str">
        <f t="shared" si="11"/>
        <v/>
      </c>
      <c r="M159" s="306" t="str">
        <f t="shared" si="12"/>
        <v/>
      </c>
      <c r="N159" s="46"/>
      <c r="O159" s="47"/>
      <c r="P159" s="47"/>
      <c r="Q159" s="47"/>
      <c r="R159" s="47"/>
      <c r="S159" s="47"/>
      <c r="T159" s="47"/>
      <c r="U159" s="48"/>
      <c r="V159" s="309" t="str">
        <f t="shared" si="13"/>
        <v/>
      </c>
      <c r="W159" s="46"/>
      <c r="X159" s="36"/>
      <c r="Y159" s="47"/>
      <c r="Z159" s="47"/>
      <c r="AA159" s="47"/>
      <c r="AB159" s="36"/>
      <c r="AC159" s="43"/>
      <c r="AD159" s="4"/>
      <c r="AE159" s="4"/>
    </row>
    <row r="160" spans="1:31" s="31" customFormat="1" ht="20.100000000000001" customHeight="1" x14ac:dyDescent="0.25">
      <c r="A160" s="333">
        <v>153</v>
      </c>
      <c r="B160" s="32"/>
      <c r="C160" s="33"/>
      <c r="D160" s="34"/>
      <c r="E160" s="35"/>
      <c r="F160" s="36"/>
      <c r="G160" s="37"/>
      <c r="H160" s="38"/>
      <c r="I160" s="44" t="str">
        <f t="shared" si="10"/>
        <v/>
      </c>
      <c r="J160" s="35"/>
      <c r="K160" s="36"/>
      <c r="L160" s="45" t="str">
        <f t="shared" si="11"/>
        <v/>
      </c>
      <c r="M160" s="306" t="str">
        <f t="shared" si="12"/>
        <v/>
      </c>
      <c r="N160" s="46"/>
      <c r="O160" s="47"/>
      <c r="P160" s="47"/>
      <c r="Q160" s="47"/>
      <c r="R160" s="47"/>
      <c r="S160" s="47"/>
      <c r="T160" s="47"/>
      <c r="U160" s="48"/>
      <c r="V160" s="309" t="str">
        <f t="shared" si="13"/>
        <v/>
      </c>
      <c r="W160" s="46"/>
      <c r="X160" s="36"/>
      <c r="Y160" s="47"/>
      <c r="Z160" s="47"/>
      <c r="AA160" s="47"/>
      <c r="AB160" s="36"/>
      <c r="AC160" s="43"/>
      <c r="AD160" s="4"/>
      <c r="AE160" s="4"/>
    </row>
    <row r="161" spans="1:31" s="31" customFormat="1" ht="20.100000000000001" customHeight="1" x14ac:dyDescent="0.25">
      <c r="A161" s="333">
        <v>154</v>
      </c>
      <c r="B161" s="32"/>
      <c r="C161" s="33"/>
      <c r="D161" s="34"/>
      <c r="E161" s="35"/>
      <c r="F161" s="36"/>
      <c r="G161" s="37"/>
      <c r="H161" s="38"/>
      <c r="I161" s="44" t="str">
        <f t="shared" si="10"/>
        <v/>
      </c>
      <c r="J161" s="35"/>
      <c r="K161" s="36"/>
      <c r="L161" s="45" t="str">
        <f t="shared" si="11"/>
        <v/>
      </c>
      <c r="M161" s="306" t="str">
        <f t="shared" si="12"/>
        <v/>
      </c>
      <c r="N161" s="46"/>
      <c r="O161" s="47"/>
      <c r="P161" s="47"/>
      <c r="Q161" s="47"/>
      <c r="R161" s="47"/>
      <c r="S161" s="47"/>
      <c r="T161" s="47"/>
      <c r="U161" s="48"/>
      <c r="V161" s="309" t="str">
        <f t="shared" si="13"/>
        <v/>
      </c>
      <c r="W161" s="46"/>
      <c r="X161" s="36"/>
      <c r="Y161" s="47"/>
      <c r="Z161" s="47"/>
      <c r="AA161" s="47"/>
      <c r="AB161" s="36"/>
      <c r="AC161" s="43"/>
      <c r="AD161" s="4"/>
      <c r="AE161" s="4"/>
    </row>
    <row r="162" spans="1:31" s="31" customFormat="1" ht="20.100000000000001" customHeight="1" x14ac:dyDescent="0.25">
      <c r="A162" s="333">
        <v>155</v>
      </c>
      <c r="B162" s="32"/>
      <c r="C162" s="33"/>
      <c r="D162" s="34"/>
      <c r="E162" s="35"/>
      <c r="F162" s="36"/>
      <c r="G162" s="37"/>
      <c r="H162" s="38"/>
      <c r="I162" s="44" t="str">
        <f t="shared" si="10"/>
        <v/>
      </c>
      <c r="J162" s="35"/>
      <c r="K162" s="36"/>
      <c r="L162" s="45" t="str">
        <f t="shared" si="11"/>
        <v/>
      </c>
      <c r="M162" s="306" t="str">
        <f t="shared" si="12"/>
        <v/>
      </c>
      <c r="N162" s="46"/>
      <c r="O162" s="47"/>
      <c r="P162" s="47"/>
      <c r="Q162" s="47"/>
      <c r="R162" s="47"/>
      <c r="S162" s="47"/>
      <c r="T162" s="47"/>
      <c r="U162" s="48"/>
      <c r="V162" s="309" t="str">
        <f t="shared" si="13"/>
        <v/>
      </c>
      <c r="W162" s="46"/>
      <c r="X162" s="36"/>
      <c r="Y162" s="47"/>
      <c r="Z162" s="47"/>
      <c r="AA162" s="47"/>
      <c r="AB162" s="36"/>
      <c r="AC162" s="43"/>
      <c r="AD162" s="4"/>
      <c r="AE162" s="4"/>
    </row>
    <row r="163" spans="1:31" s="31" customFormat="1" ht="20.100000000000001" customHeight="1" x14ac:dyDescent="0.25">
      <c r="A163" s="333">
        <v>156</v>
      </c>
      <c r="B163" s="32"/>
      <c r="C163" s="33"/>
      <c r="D163" s="34"/>
      <c r="E163" s="35"/>
      <c r="F163" s="36"/>
      <c r="G163" s="37"/>
      <c r="H163" s="38"/>
      <c r="I163" s="44" t="str">
        <f t="shared" si="10"/>
        <v/>
      </c>
      <c r="J163" s="35"/>
      <c r="K163" s="36"/>
      <c r="L163" s="45" t="str">
        <f t="shared" si="11"/>
        <v/>
      </c>
      <c r="M163" s="306" t="str">
        <f t="shared" si="12"/>
        <v/>
      </c>
      <c r="N163" s="46"/>
      <c r="O163" s="47"/>
      <c r="P163" s="47"/>
      <c r="Q163" s="47"/>
      <c r="R163" s="47"/>
      <c r="S163" s="47"/>
      <c r="T163" s="47"/>
      <c r="U163" s="48"/>
      <c r="V163" s="309" t="str">
        <f t="shared" si="13"/>
        <v/>
      </c>
      <c r="W163" s="46"/>
      <c r="X163" s="36"/>
      <c r="Y163" s="47"/>
      <c r="Z163" s="47"/>
      <c r="AA163" s="47"/>
      <c r="AB163" s="36"/>
      <c r="AC163" s="43"/>
      <c r="AD163" s="4"/>
      <c r="AE163" s="4"/>
    </row>
    <row r="164" spans="1:31" s="31" customFormat="1" ht="20.100000000000001" customHeight="1" x14ac:dyDescent="0.25">
      <c r="A164" s="333">
        <v>157</v>
      </c>
      <c r="B164" s="32"/>
      <c r="C164" s="33"/>
      <c r="D164" s="34"/>
      <c r="E164" s="35"/>
      <c r="F164" s="36"/>
      <c r="G164" s="37"/>
      <c r="H164" s="38"/>
      <c r="I164" s="44" t="str">
        <f t="shared" si="10"/>
        <v/>
      </c>
      <c r="J164" s="35"/>
      <c r="K164" s="36"/>
      <c r="L164" s="45" t="str">
        <f t="shared" si="11"/>
        <v/>
      </c>
      <c r="M164" s="306" t="str">
        <f t="shared" si="12"/>
        <v/>
      </c>
      <c r="N164" s="46"/>
      <c r="O164" s="47"/>
      <c r="P164" s="47"/>
      <c r="Q164" s="47"/>
      <c r="R164" s="47"/>
      <c r="S164" s="47"/>
      <c r="T164" s="47"/>
      <c r="U164" s="48"/>
      <c r="V164" s="309" t="str">
        <f t="shared" si="13"/>
        <v/>
      </c>
      <c r="W164" s="46"/>
      <c r="X164" s="36"/>
      <c r="Y164" s="47"/>
      <c r="Z164" s="47"/>
      <c r="AA164" s="47"/>
      <c r="AB164" s="36"/>
      <c r="AC164" s="43"/>
      <c r="AD164" s="4"/>
      <c r="AE164" s="4"/>
    </row>
    <row r="165" spans="1:31" s="31" customFormat="1" ht="20.100000000000001" customHeight="1" x14ac:dyDescent="0.25">
      <c r="A165" s="333">
        <v>158</v>
      </c>
      <c r="B165" s="32"/>
      <c r="C165" s="33"/>
      <c r="D165" s="34"/>
      <c r="E165" s="35"/>
      <c r="F165" s="36"/>
      <c r="G165" s="37"/>
      <c r="H165" s="38"/>
      <c r="I165" s="44" t="str">
        <f t="shared" si="10"/>
        <v/>
      </c>
      <c r="J165" s="35"/>
      <c r="K165" s="36"/>
      <c r="L165" s="45" t="str">
        <f t="shared" si="11"/>
        <v/>
      </c>
      <c r="M165" s="306" t="str">
        <f t="shared" si="12"/>
        <v/>
      </c>
      <c r="N165" s="46"/>
      <c r="O165" s="47"/>
      <c r="P165" s="47"/>
      <c r="Q165" s="47"/>
      <c r="R165" s="47"/>
      <c r="S165" s="47"/>
      <c r="T165" s="47"/>
      <c r="U165" s="48"/>
      <c r="V165" s="309" t="str">
        <f t="shared" si="13"/>
        <v/>
      </c>
      <c r="W165" s="46"/>
      <c r="X165" s="36"/>
      <c r="Y165" s="47"/>
      <c r="Z165" s="47"/>
      <c r="AA165" s="47"/>
      <c r="AB165" s="36"/>
      <c r="AC165" s="43"/>
      <c r="AD165" s="4"/>
      <c r="AE165" s="4"/>
    </row>
    <row r="166" spans="1:31" s="31" customFormat="1" ht="20.100000000000001" customHeight="1" x14ac:dyDescent="0.25">
      <c r="A166" s="333">
        <v>159</v>
      </c>
      <c r="B166" s="32"/>
      <c r="C166" s="33"/>
      <c r="D166" s="34"/>
      <c r="E166" s="35"/>
      <c r="F166" s="36"/>
      <c r="G166" s="37"/>
      <c r="H166" s="38"/>
      <c r="I166" s="44" t="str">
        <f t="shared" si="10"/>
        <v/>
      </c>
      <c r="J166" s="35"/>
      <c r="K166" s="36"/>
      <c r="L166" s="45" t="str">
        <f t="shared" si="11"/>
        <v/>
      </c>
      <c r="M166" s="306" t="str">
        <f t="shared" si="12"/>
        <v/>
      </c>
      <c r="N166" s="46"/>
      <c r="O166" s="47"/>
      <c r="P166" s="47"/>
      <c r="Q166" s="47"/>
      <c r="R166" s="47"/>
      <c r="S166" s="47"/>
      <c r="T166" s="47"/>
      <c r="U166" s="48"/>
      <c r="V166" s="309" t="str">
        <f t="shared" si="13"/>
        <v/>
      </c>
      <c r="W166" s="46"/>
      <c r="X166" s="36"/>
      <c r="Y166" s="47"/>
      <c r="Z166" s="47"/>
      <c r="AA166" s="47"/>
      <c r="AB166" s="36"/>
      <c r="AC166" s="43"/>
      <c r="AD166" s="4"/>
      <c r="AE166" s="4"/>
    </row>
    <row r="167" spans="1:31" s="31" customFormat="1" ht="20.100000000000001" customHeight="1" x14ac:dyDescent="0.25">
      <c r="A167" s="333">
        <v>160</v>
      </c>
      <c r="B167" s="32"/>
      <c r="C167" s="33"/>
      <c r="D167" s="34"/>
      <c r="E167" s="35"/>
      <c r="F167" s="36"/>
      <c r="G167" s="37"/>
      <c r="H167" s="38"/>
      <c r="I167" s="44" t="str">
        <f t="shared" si="10"/>
        <v/>
      </c>
      <c r="J167" s="35"/>
      <c r="K167" s="36"/>
      <c r="L167" s="45" t="str">
        <f t="shared" si="11"/>
        <v/>
      </c>
      <c r="M167" s="306" t="str">
        <f t="shared" si="12"/>
        <v/>
      </c>
      <c r="N167" s="46"/>
      <c r="O167" s="47"/>
      <c r="P167" s="47"/>
      <c r="Q167" s="47"/>
      <c r="R167" s="47"/>
      <c r="S167" s="47"/>
      <c r="T167" s="47"/>
      <c r="U167" s="48"/>
      <c r="V167" s="309" t="str">
        <f t="shared" si="13"/>
        <v/>
      </c>
      <c r="W167" s="46"/>
      <c r="X167" s="36"/>
      <c r="Y167" s="47"/>
      <c r="Z167" s="47"/>
      <c r="AA167" s="47"/>
      <c r="AB167" s="36"/>
      <c r="AC167" s="43"/>
      <c r="AD167" s="4"/>
      <c r="AE167" s="4"/>
    </row>
    <row r="168" spans="1:31" s="31" customFormat="1" ht="20.100000000000001" customHeight="1" x14ac:dyDescent="0.25">
      <c r="A168" s="333">
        <v>161</v>
      </c>
      <c r="B168" s="32"/>
      <c r="C168" s="33"/>
      <c r="D168" s="34"/>
      <c r="E168" s="35"/>
      <c r="F168" s="36"/>
      <c r="G168" s="37"/>
      <c r="H168" s="38"/>
      <c r="I168" s="44" t="str">
        <f t="shared" si="10"/>
        <v/>
      </c>
      <c r="J168" s="35"/>
      <c r="K168" s="36"/>
      <c r="L168" s="45" t="str">
        <f t="shared" si="11"/>
        <v/>
      </c>
      <c r="M168" s="306" t="str">
        <f t="shared" si="12"/>
        <v/>
      </c>
      <c r="N168" s="46"/>
      <c r="O168" s="47"/>
      <c r="P168" s="47"/>
      <c r="Q168" s="47"/>
      <c r="R168" s="47"/>
      <c r="S168" s="47"/>
      <c r="T168" s="47"/>
      <c r="U168" s="48"/>
      <c r="V168" s="309" t="str">
        <f t="shared" si="13"/>
        <v/>
      </c>
      <c r="W168" s="46"/>
      <c r="X168" s="36"/>
      <c r="Y168" s="47"/>
      <c r="Z168" s="47"/>
      <c r="AA168" s="47"/>
      <c r="AB168" s="36"/>
      <c r="AC168" s="43"/>
      <c r="AD168" s="4"/>
      <c r="AE168" s="4"/>
    </row>
    <row r="169" spans="1:31" s="31" customFormat="1" ht="20.100000000000001" customHeight="1" x14ac:dyDescent="0.25">
      <c r="A169" s="333">
        <v>162</v>
      </c>
      <c r="B169" s="32"/>
      <c r="C169" s="33"/>
      <c r="D169" s="34"/>
      <c r="E169" s="35"/>
      <c r="F169" s="36"/>
      <c r="G169" s="37"/>
      <c r="H169" s="38"/>
      <c r="I169" s="44" t="str">
        <f t="shared" si="10"/>
        <v/>
      </c>
      <c r="J169" s="35"/>
      <c r="K169" s="36"/>
      <c r="L169" s="45" t="str">
        <f t="shared" si="11"/>
        <v/>
      </c>
      <c r="M169" s="306" t="str">
        <f t="shared" si="12"/>
        <v/>
      </c>
      <c r="N169" s="46"/>
      <c r="O169" s="47"/>
      <c r="P169" s="47"/>
      <c r="Q169" s="47"/>
      <c r="R169" s="47"/>
      <c r="S169" s="47"/>
      <c r="T169" s="47"/>
      <c r="U169" s="48"/>
      <c r="V169" s="309" t="str">
        <f t="shared" si="13"/>
        <v/>
      </c>
      <c r="W169" s="46"/>
      <c r="X169" s="36"/>
      <c r="Y169" s="47"/>
      <c r="Z169" s="47"/>
      <c r="AA169" s="47"/>
      <c r="AB169" s="36"/>
      <c r="AC169" s="43"/>
      <c r="AD169" s="4"/>
      <c r="AE169" s="4"/>
    </row>
    <row r="170" spans="1:31" s="31" customFormat="1" ht="20.100000000000001" customHeight="1" x14ac:dyDescent="0.25">
      <c r="A170" s="333">
        <v>163</v>
      </c>
      <c r="B170" s="32"/>
      <c r="C170" s="33"/>
      <c r="D170" s="34"/>
      <c r="E170" s="35"/>
      <c r="F170" s="36"/>
      <c r="G170" s="37"/>
      <c r="H170" s="38"/>
      <c r="I170" s="44" t="str">
        <f t="shared" si="10"/>
        <v/>
      </c>
      <c r="J170" s="35"/>
      <c r="K170" s="36"/>
      <c r="L170" s="45" t="str">
        <f t="shared" si="11"/>
        <v/>
      </c>
      <c r="M170" s="306" t="str">
        <f t="shared" si="12"/>
        <v/>
      </c>
      <c r="N170" s="46"/>
      <c r="O170" s="47"/>
      <c r="P170" s="47"/>
      <c r="Q170" s="47"/>
      <c r="R170" s="47"/>
      <c r="S170" s="47"/>
      <c r="T170" s="47"/>
      <c r="U170" s="48"/>
      <c r="V170" s="309" t="str">
        <f t="shared" si="13"/>
        <v/>
      </c>
      <c r="W170" s="46"/>
      <c r="X170" s="36"/>
      <c r="Y170" s="47"/>
      <c r="Z170" s="47"/>
      <c r="AA170" s="47"/>
      <c r="AB170" s="36"/>
      <c r="AC170" s="43"/>
      <c r="AD170" s="4"/>
      <c r="AE170" s="4"/>
    </row>
    <row r="171" spans="1:31" s="31" customFormat="1" ht="20.100000000000001" customHeight="1" x14ac:dyDescent="0.25">
      <c r="A171" s="333">
        <v>164</v>
      </c>
      <c r="B171" s="32"/>
      <c r="C171" s="33"/>
      <c r="D171" s="34"/>
      <c r="E171" s="35"/>
      <c r="F171" s="36"/>
      <c r="G171" s="37"/>
      <c r="H171" s="38"/>
      <c r="I171" s="44" t="str">
        <f t="shared" si="10"/>
        <v/>
      </c>
      <c r="J171" s="35"/>
      <c r="K171" s="36"/>
      <c r="L171" s="45" t="str">
        <f t="shared" si="11"/>
        <v/>
      </c>
      <c r="M171" s="306" t="str">
        <f t="shared" si="12"/>
        <v/>
      </c>
      <c r="N171" s="46"/>
      <c r="O171" s="47"/>
      <c r="P171" s="47"/>
      <c r="Q171" s="47"/>
      <c r="R171" s="47"/>
      <c r="S171" s="47"/>
      <c r="T171" s="47"/>
      <c r="U171" s="48"/>
      <c r="V171" s="309" t="str">
        <f t="shared" si="13"/>
        <v/>
      </c>
      <c r="W171" s="46"/>
      <c r="X171" s="36"/>
      <c r="Y171" s="47"/>
      <c r="Z171" s="47"/>
      <c r="AA171" s="47"/>
      <c r="AB171" s="36"/>
      <c r="AC171" s="43"/>
      <c r="AD171" s="4"/>
      <c r="AE171" s="4"/>
    </row>
    <row r="172" spans="1:31" s="31" customFormat="1" ht="20.100000000000001" customHeight="1" x14ac:dyDescent="0.25">
      <c r="A172" s="333">
        <v>165</v>
      </c>
      <c r="B172" s="32"/>
      <c r="C172" s="33"/>
      <c r="D172" s="34"/>
      <c r="E172" s="35"/>
      <c r="F172" s="36"/>
      <c r="G172" s="37"/>
      <c r="H172" s="38"/>
      <c r="I172" s="44" t="str">
        <f t="shared" si="10"/>
        <v/>
      </c>
      <c r="J172" s="35"/>
      <c r="K172" s="36"/>
      <c r="L172" s="45" t="str">
        <f t="shared" si="11"/>
        <v/>
      </c>
      <c r="M172" s="306" t="str">
        <f t="shared" si="12"/>
        <v/>
      </c>
      <c r="N172" s="46"/>
      <c r="O172" s="47"/>
      <c r="P172" s="47"/>
      <c r="Q172" s="47"/>
      <c r="R172" s="47"/>
      <c r="S172" s="47"/>
      <c r="T172" s="47"/>
      <c r="U172" s="48"/>
      <c r="V172" s="309" t="str">
        <f t="shared" si="13"/>
        <v/>
      </c>
      <c r="W172" s="46"/>
      <c r="X172" s="36"/>
      <c r="Y172" s="47"/>
      <c r="Z172" s="47"/>
      <c r="AA172" s="47"/>
      <c r="AB172" s="36"/>
      <c r="AC172" s="43"/>
      <c r="AD172" s="4"/>
      <c r="AE172" s="4"/>
    </row>
    <row r="173" spans="1:31" s="31" customFormat="1" ht="20.100000000000001" customHeight="1" x14ac:dyDescent="0.25">
      <c r="A173" s="333">
        <v>166</v>
      </c>
      <c r="B173" s="32"/>
      <c r="C173" s="33"/>
      <c r="D173" s="34"/>
      <c r="E173" s="35"/>
      <c r="F173" s="36"/>
      <c r="G173" s="37"/>
      <c r="H173" s="38"/>
      <c r="I173" s="44" t="str">
        <f t="shared" si="10"/>
        <v/>
      </c>
      <c r="J173" s="35"/>
      <c r="K173" s="36"/>
      <c r="L173" s="45" t="str">
        <f t="shared" si="11"/>
        <v/>
      </c>
      <c r="M173" s="306" t="str">
        <f t="shared" si="12"/>
        <v/>
      </c>
      <c r="N173" s="46"/>
      <c r="O173" s="47"/>
      <c r="P173" s="47"/>
      <c r="Q173" s="47"/>
      <c r="R173" s="47"/>
      <c r="S173" s="47"/>
      <c r="T173" s="47"/>
      <c r="U173" s="48"/>
      <c r="V173" s="309" t="str">
        <f t="shared" si="13"/>
        <v/>
      </c>
      <c r="W173" s="46"/>
      <c r="X173" s="36"/>
      <c r="Y173" s="47"/>
      <c r="Z173" s="47"/>
      <c r="AA173" s="47"/>
      <c r="AB173" s="36"/>
      <c r="AC173" s="43"/>
      <c r="AD173" s="4"/>
      <c r="AE173" s="4"/>
    </row>
    <row r="174" spans="1:31" s="31" customFormat="1" ht="20.100000000000001" customHeight="1" x14ac:dyDescent="0.25">
      <c r="A174" s="333">
        <v>167</v>
      </c>
      <c r="B174" s="32"/>
      <c r="C174" s="33"/>
      <c r="D174" s="34"/>
      <c r="E174" s="35"/>
      <c r="F174" s="36"/>
      <c r="G174" s="37"/>
      <c r="H174" s="38"/>
      <c r="I174" s="44" t="str">
        <f t="shared" si="10"/>
        <v/>
      </c>
      <c r="J174" s="35"/>
      <c r="K174" s="36"/>
      <c r="L174" s="45" t="str">
        <f t="shared" si="11"/>
        <v/>
      </c>
      <c r="M174" s="306" t="str">
        <f t="shared" si="12"/>
        <v/>
      </c>
      <c r="N174" s="46"/>
      <c r="O174" s="47"/>
      <c r="P174" s="47"/>
      <c r="Q174" s="47"/>
      <c r="R174" s="47"/>
      <c r="S174" s="47"/>
      <c r="T174" s="47"/>
      <c r="U174" s="48"/>
      <c r="V174" s="309" t="str">
        <f t="shared" si="13"/>
        <v/>
      </c>
      <c r="W174" s="46"/>
      <c r="X174" s="36"/>
      <c r="Y174" s="47"/>
      <c r="Z174" s="47"/>
      <c r="AA174" s="47"/>
      <c r="AB174" s="36"/>
      <c r="AC174" s="43"/>
      <c r="AD174" s="4"/>
      <c r="AE174" s="4"/>
    </row>
    <row r="175" spans="1:31" s="31" customFormat="1" ht="20.100000000000001" customHeight="1" x14ac:dyDescent="0.25">
      <c r="A175" s="333">
        <v>168</v>
      </c>
      <c r="B175" s="32"/>
      <c r="C175" s="33"/>
      <c r="D175" s="34"/>
      <c r="E175" s="35"/>
      <c r="F175" s="36"/>
      <c r="G175" s="37"/>
      <c r="H175" s="38"/>
      <c r="I175" s="44" t="str">
        <f t="shared" si="10"/>
        <v/>
      </c>
      <c r="J175" s="35"/>
      <c r="K175" s="36"/>
      <c r="L175" s="45" t="str">
        <f t="shared" si="11"/>
        <v/>
      </c>
      <c r="M175" s="306" t="str">
        <f t="shared" si="12"/>
        <v/>
      </c>
      <c r="N175" s="46"/>
      <c r="O175" s="47"/>
      <c r="P175" s="47"/>
      <c r="Q175" s="47"/>
      <c r="R175" s="47"/>
      <c r="S175" s="47"/>
      <c r="T175" s="47"/>
      <c r="U175" s="48"/>
      <c r="V175" s="309" t="str">
        <f t="shared" si="13"/>
        <v/>
      </c>
      <c r="W175" s="46"/>
      <c r="X175" s="36"/>
      <c r="Y175" s="47"/>
      <c r="Z175" s="47"/>
      <c r="AA175" s="47"/>
      <c r="AB175" s="36"/>
      <c r="AC175" s="43"/>
      <c r="AD175" s="4"/>
      <c r="AE175" s="4"/>
    </row>
    <row r="176" spans="1:31" s="31" customFormat="1" ht="20.100000000000001" customHeight="1" x14ac:dyDescent="0.25">
      <c r="A176" s="333">
        <v>169</v>
      </c>
      <c r="B176" s="32"/>
      <c r="C176" s="33"/>
      <c r="D176" s="34"/>
      <c r="E176" s="35"/>
      <c r="F176" s="36"/>
      <c r="G176" s="37"/>
      <c r="H176" s="38"/>
      <c r="I176" s="44" t="str">
        <f t="shared" si="10"/>
        <v/>
      </c>
      <c r="J176" s="35"/>
      <c r="K176" s="36"/>
      <c r="L176" s="45" t="str">
        <f t="shared" si="11"/>
        <v/>
      </c>
      <c r="M176" s="306" t="str">
        <f t="shared" si="12"/>
        <v/>
      </c>
      <c r="N176" s="46"/>
      <c r="O176" s="47"/>
      <c r="P176" s="47"/>
      <c r="Q176" s="47"/>
      <c r="R176" s="47"/>
      <c r="S176" s="47"/>
      <c r="T176" s="47"/>
      <c r="U176" s="48"/>
      <c r="V176" s="309" t="str">
        <f t="shared" si="13"/>
        <v/>
      </c>
      <c r="W176" s="46"/>
      <c r="X176" s="36"/>
      <c r="Y176" s="47"/>
      <c r="Z176" s="47"/>
      <c r="AA176" s="47"/>
      <c r="AB176" s="36"/>
      <c r="AC176" s="43"/>
      <c r="AD176" s="4"/>
      <c r="AE176" s="4"/>
    </row>
    <row r="177" spans="1:31" s="31" customFormat="1" ht="20.100000000000001" customHeight="1" x14ac:dyDescent="0.25">
      <c r="A177" s="333">
        <v>170</v>
      </c>
      <c r="B177" s="32"/>
      <c r="C177" s="33"/>
      <c r="D177" s="34"/>
      <c r="E177" s="35"/>
      <c r="F177" s="36"/>
      <c r="G177" s="37"/>
      <c r="H177" s="38"/>
      <c r="I177" s="44" t="str">
        <f t="shared" si="10"/>
        <v/>
      </c>
      <c r="J177" s="35"/>
      <c r="K177" s="36"/>
      <c r="L177" s="45" t="str">
        <f t="shared" si="11"/>
        <v/>
      </c>
      <c r="M177" s="306" t="str">
        <f t="shared" si="12"/>
        <v/>
      </c>
      <c r="N177" s="46"/>
      <c r="O177" s="47"/>
      <c r="P177" s="47"/>
      <c r="Q177" s="47"/>
      <c r="R177" s="47"/>
      <c r="S177" s="47"/>
      <c r="T177" s="47"/>
      <c r="U177" s="48"/>
      <c r="V177" s="309" t="str">
        <f t="shared" si="13"/>
        <v/>
      </c>
      <c r="W177" s="46"/>
      <c r="X177" s="36"/>
      <c r="Y177" s="47"/>
      <c r="Z177" s="47"/>
      <c r="AA177" s="47"/>
      <c r="AB177" s="36"/>
      <c r="AC177" s="43"/>
      <c r="AD177" s="4"/>
      <c r="AE177" s="4"/>
    </row>
    <row r="178" spans="1:31" s="31" customFormat="1" ht="20.100000000000001" customHeight="1" x14ac:dyDescent="0.25">
      <c r="A178" s="333">
        <v>171</v>
      </c>
      <c r="B178" s="32"/>
      <c r="C178" s="33"/>
      <c r="D178" s="34"/>
      <c r="E178" s="35"/>
      <c r="F178" s="36"/>
      <c r="G178" s="37"/>
      <c r="H178" s="38"/>
      <c r="I178" s="44" t="str">
        <f t="shared" si="10"/>
        <v/>
      </c>
      <c r="J178" s="35"/>
      <c r="K178" s="36"/>
      <c r="L178" s="45" t="str">
        <f t="shared" si="11"/>
        <v/>
      </c>
      <c r="M178" s="306" t="str">
        <f t="shared" si="12"/>
        <v/>
      </c>
      <c r="N178" s="46"/>
      <c r="O178" s="47"/>
      <c r="P178" s="47"/>
      <c r="Q178" s="47"/>
      <c r="R178" s="47"/>
      <c r="S178" s="47"/>
      <c r="T178" s="47"/>
      <c r="U178" s="48"/>
      <c r="V178" s="309" t="str">
        <f t="shared" si="13"/>
        <v/>
      </c>
      <c r="W178" s="46"/>
      <c r="X178" s="36"/>
      <c r="Y178" s="47"/>
      <c r="Z178" s="47"/>
      <c r="AA178" s="47"/>
      <c r="AB178" s="36"/>
      <c r="AC178" s="43"/>
      <c r="AD178" s="4"/>
      <c r="AE178" s="4"/>
    </row>
    <row r="179" spans="1:31" s="31" customFormat="1" ht="20.100000000000001" customHeight="1" x14ac:dyDescent="0.25">
      <c r="A179" s="333">
        <v>172</v>
      </c>
      <c r="B179" s="32"/>
      <c r="C179" s="33"/>
      <c r="D179" s="34"/>
      <c r="E179" s="35"/>
      <c r="F179" s="36"/>
      <c r="G179" s="37"/>
      <c r="H179" s="38"/>
      <c r="I179" s="44" t="str">
        <f t="shared" si="10"/>
        <v/>
      </c>
      <c r="J179" s="35"/>
      <c r="K179" s="36"/>
      <c r="L179" s="45" t="str">
        <f t="shared" si="11"/>
        <v/>
      </c>
      <c r="M179" s="306" t="str">
        <f t="shared" si="12"/>
        <v/>
      </c>
      <c r="N179" s="46"/>
      <c r="O179" s="47"/>
      <c r="P179" s="47"/>
      <c r="Q179" s="47"/>
      <c r="R179" s="47"/>
      <c r="S179" s="47"/>
      <c r="T179" s="47"/>
      <c r="U179" s="48"/>
      <c r="V179" s="309" t="str">
        <f t="shared" si="13"/>
        <v/>
      </c>
      <c r="W179" s="46"/>
      <c r="X179" s="36"/>
      <c r="Y179" s="47"/>
      <c r="Z179" s="47"/>
      <c r="AA179" s="47"/>
      <c r="AB179" s="36"/>
      <c r="AC179" s="43"/>
      <c r="AD179" s="4"/>
      <c r="AE179" s="4"/>
    </row>
    <row r="180" spans="1:31" s="31" customFormat="1" ht="20.100000000000001" customHeight="1" x14ac:dyDescent="0.25">
      <c r="A180" s="333">
        <v>173</v>
      </c>
      <c r="B180" s="32"/>
      <c r="C180" s="33"/>
      <c r="D180" s="34"/>
      <c r="E180" s="35"/>
      <c r="F180" s="36"/>
      <c r="G180" s="37"/>
      <c r="H180" s="38"/>
      <c r="I180" s="44" t="str">
        <f t="shared" si="10"/>
        <v/>
      </c>
      <c r="J180" s="35"/>
      <c r="K180" s="36"/>
      <c r="L180" s="45" t="str">
        <f t="shared" si="11"/>
        <v/>
      </c>
      <c r="M180" s="306" t="str">
        <f t="shared" si="12"/>
        <v/>
      </c>
      <c r="N180" s="46"/>
      <c r="O180" s="47"/>
      <c r="P180" s="47"/>
      <c r="Q180" s="47"/>
      <c r="R180" s="47"/>
      <c r="S180" s="47"/>
      <c r="T180" s="47"/>
      <c r="U180" s="48"/>
      <c r="V180" s="309" t="str">
        <f t="shared" si="13"/>
        <v/>
      </c>
      <c r="W180" s="46"/>
      <c r="X180" s="36"/>
      <c r="Y180" s="47"/>
      <c r="Z180" s="47"/>
      <c r="AA180" s="47"/>
      <c r="AB180" s="36"/>
      <c r="AC180" s="43"/>
      <c r="AD180" s="4"/>
      <c r="AE180" s="4"/>
    </row>
    <row r="181" spans="1:31" s="31" customFormat="1" ht="20.100000000000001" customHeight="1" x14ac:dyDescent="0.25">
      <c r="A181" s="333">
        <v>174</v>
      </c>
      <c r="B181" s="32"/>
      <c r="C181" s="33"/>
      <c r="D181" s="34"/>
      <c r="E181" s="35"/>
      <c r="F181" s="36"/>
      <c r="G181" s="37"/>
      <c r="H181" s="38"/>
      <c r="I181" s="44" t="str">
        <f t="shared" si="10"/>
        <v/>
      </c>
      <c r="J181" s="35"/>
      <c r="K181" s="36"/>
      <c r="L181" s="45" t="str">
        <f t="shared" si="11"/>
        <v/>
      </c>
      <c r="M181" s="306" t="str">
        <f t="shared" si="12"/>
        <v/>
      </c>
      <c r="N181" s="46"/>
      <c r="O181" s="47"/>
      <c r="P181" s="47"/>
      <c r="Q181" s="47"/>
      <c r="R181" s="47"/>
      <c r="S181" s="47"/>
      <c r="T181" s="47"/>
      <c r="U181" s="48"/>
      <c r="V181" s="309" t="str">
        <f t="shared" si="13"/>
        <v/>
      </c>
      <c r="W181" s="46"/>
      <c r="X181" s="36"/>
      <c r="Y181" s="47"/>
      <c r="Z181" s="47"/>
      <c r="AA181" s="47"/>
      <c r="AB181" s="36"/>
      <c r="AC181" s="43"/>
      <c r="AD181" s="4"/>
      <c r="AE181" s="4"/>
    </row>
    <row r="182" spans="1:31" s="31" customFormat="1" ht="20.100000000000001" customHeight="1" x14ac:dyDescent="0.25">
      <c r="A182" s="333">
        <v>175</v>
      </c>
      <c r="B182" s="32"/>
      <c r="C182" s="33"/>
      <c r="D182" s="34"/>
      <c r="E182" s="35"/>
      <c r="F182" s="36"/>
      <c r="G182" s="37"/>
      <c r="H182" s="38"/>
      <c r="I182" s="44" t="str">
        <f t="shared" si="10"/>
        <v/>
      </c>
      <c r="J182" s="35"/>
      <c r="K182" s="36"/>
      <c r="L182" s="45" t="str">
        <f t="shared" si="11"/>
        <v/>
      </c>
      <c r="M182" s="306" t="str">
        <f t="shared" si="12"/>
        <v/>
      </c>
      <c r="N182" s="46"/>
      <c r="O182" s="47"/>
      <c r="P182" s="47"/>
      <c r="Q182" s="47"/>
      <c r="R182" s="47"/>
      <c r="S182" s="47"/>
      <c r="T182" s="47"/>
      <c r="U182" s="48"/>
      <c r="V182" s="309" t="str">
        <f t="shared" si="13"/>
        <v/>
      </c>
      <c r="W182" s="46"/>
      <c r="X182" s="36"/>
      <c r="Y182" s="47"/>
      <c r="Z182" s="47"/>
      <c r="AA182" s="47"/>
      <c r="AB182" s="36"/>
      <c r="AC182" s="43"/>
      <c r="AD182" s="4"/>
      <c r="AE182" s="4"/>
    </row>
    <row r="183" spans="1:31" s="31" customFormat="1" ht="20.100000000000001" customHeight="1" x14ac:dyDescent="0.25">
      <c r="A183" s="333">
        <v>176</v>
      </c>
      <c r="B183" s="32"/>
      <c r="C183" s="33"/>
      <c r="D183" s="34"/>
      <c r="E183" s="35"/>
      <c r="F183" s="36"/>
      <c r="G183" s="37"/>
      <c r="H183" s="38"/>
      <c r="I183" s="44" t="str">
        <f t="shared" si="10"/>
        <v/>
      </c>
      <c r="J183" s="35"/>
      <c r="K183" s="36"/>
      <c r="L183" s="45" t="str">
        <f t="shared" si="11"/>
        <v/>
      </c>
      <c r="M183" s="306" t="str">
        <f t="shared" si="12"/>
        <v/>
      </c>
      <c r="N183" s="46"/>
      <c r="O183" s="47"/>
      <c r="P183" s="47"/>
      <c r="Q183" s="47"/>
      <c r="R183" s="47"/>
      <c r="S183" s="47"/>
      <c r="T183" s="47"/>
      <c r="U183" s="48"/>
      <c r="V183" s="309" t="str">
        <f t="shared" si="13"/>
        <v/>
      </c>
      <c r="W183" s="46"/>
      <c r="X183" s="36"/>
      <c r="Y183" s="47"/>
      <c r="Z183" s="47"/>
      <c r="AA183" s="47"/>
      <c r="AB183" s="36"/>
      <c r="AC183" s="43"/>
      <c r="AD183" s="4"/>
      <c r="AE183" s="4"/>
    </row>
    <row r="184" spans="1:31" s="31" customFormat="1" ht="20.100000000000001" customHeight="1" x14ac:dyDescent="0.25">
      <c r="A184" s="333">
        <v>177</v>
      </c>
      <c r="B184" s="32"/>
      <c r="C184" s="33"/>
      <c r="D184" s="34"/>
      <c r="E184" s="35"/>
      <c r="F184" s="36"/>
      <c r="G184" s="37"/>
      <c r="H184" s="38"/>
      <c r="I184" s="44" t="str">
        <f t="shared" si="10"/>
        <v/>
      </c>
      <c r="J184" s="35"/>
      <c r="K184" s="36"/>
      <c r="L184" s="45" t="str">
        <f t="shared" si="11"/>
        <v/>
      </c>
      <c r="M184" s="306" t="str">
        <f t="shared" si="12"/>
        <v/>
      </c>
      <c r="N184" s="46"/>
      <c r="O184" s="47"/>
      <c r="P184" s="47"/>
      <c r="Q184" s="47"/>
      <c r="R184" s="47"/>
      <c r="S184" s="47"/>
      <c r="T184" s="47"/>
      <c r="U184" s="48"/>
      <c r="V184" s="309" t="str">
        <f t="shared" si="13"/>
        <v/>
      </c>
      <c r="W184" s="46"/>
      <c r="X184" s="36"/>
      <c r="Y184" s="47"/>
      <c r="Z184" s="47"/>
      <c r="AA184" s="47"/>
      <c r="AB184" s="36"/>
      <c r="AC184" s="43"/>
      <c r="AD184" s="4"/>
      <c r="AE184" s="4"/>
    </row>
    <row r="185" spans="1:31" s="31" customFormat="1" ht="20.100000000000001" customHeight="1" x14ac:dyDescent="0.25">
      <c r="A185" s="333">
        <v>178</v>
      </c>
      <c r="B185" s="32"/>
      <c r="C185" s="33"/>
      <c r="D185" s="34"/>
      <c r="E185" s="35"/>
      <c r="F185" s="36"/>
      <c r="G185" s="37"/>
      <c r="H185" s="38"/>
      <c r="I185" s="44" t="str">
        <f t="shared" si="10"/>
        <v/>
      </c>
      <c r="J185" s="35"/>
      <c r="K185" s="36"/>
      <c r="L185" s="45" t="str">
        <f t="shared" si="11"/>
        <v/>
      </c>
      <c r="M185" s="306" t="str">
        <f t="shared" si="12"/>
        <v/>
      </c>
      <c r="N185" s="46"/>
      <c r="O185" s="47"/>
      <c r="P185" s="47"/>
      <c r="Q185" s="47"/>
      <c r="R185" s="47"/>
      <c r="S185" s="47"/>
      <c r="T185" s="47"/>
      <c r="U185" s="48"/>
      <c r="V185" s="309" t="str">
        <f t="shared" si="13"/>
        <v/>
      </c>
      <c r="W185" s="46"/>
      <c r="X185" s="36"/>
      <c r="Y185" s="47"/>
      <c r="Z185" s="47"/>
      <c r="AA185" s="47"/>
      <c r="AB185" s="36"/>
      <c r="AC185" s="43"/>
      <c r="AD185" s="4"/>
      <c r="AE185" s="4"/>
    </row>
    <row r="186" spans="1:31" s="31" customFormat="1" ht="20.100000000000001" customHeight="1" x14ac:dyDescent="0.25">
      <c r="A186" s="333">
        <v>179</v>
      </c>
      <c r="B186" s="32"/>
      <c r="C186" s="33"/>
      <c r="D186" s="34"/>
      <c r="E186" s="35"/>
      <c r="F186" s="36"/>
      <c r="G186" s="37"/>
      <c r="H186" s="38"/>
      <c r="I186" s="44" t="str">
        <f t="shared" si="10"/>
        <v/>
      </c>
      <c r="J186" s="35"/>
      <c r="K186" s="36"/>
      <c r="L186" s="45" t="str">
        <f t="shared" si="11"/>
        <v/>
      </c>
      <c r="M186" s="306" t="str">
        <f t="shared" si="12"/>
        <v/>
      </c>
      <c r="N186" s="46"/>
      <c r="O186" s="47"/>
      <c r="P186" s="47"/>
      <c r="Q186" s="47"/>
      <c r="R186" s="47"/>
      <c r="S186" s="47"/>
      <c r="T186" s="47"/>
      <c r="U186" s="48"/>
      <c r="V186" s="309" t="str">
        <f t="shared" si="13"/>
        <v/>
      </c>
      <c r="W186" s="46"/>
      <c r="X186" s="36"/>
      <c r="Y186" s="47"/>
      <c r="Z186" s="47"/>
      <c r="AA186" s="47"/>
      <c r="AB186" s="36"/>
      <c r="AC186" s="43"/>
      <c r="AD186" s="4"/>
      <c r="AE186" s="4"/>
    </row>
    <row r="187" spans="1:31" s="31" customFormat="1" ht="20.100000000000001" customHeight="1" x14ac:dyDescent="0.25">
      <c r="A187" s="333">
        <v>180</v>
      </c>
      <c r="B187" s="32"/>
      <c r="C187" s="33"/>
      <c r="D187" s="34"/>
      <c r="E187" s="35"/>
      <c r="F187" s="36"/>
      <c r="G187" s="37"/>
      <c r="H187" s="38"/>
      <c r="I187" s="44" t="str">
        <f t="shared" si="10"/>
        <v/>
      </c>
      <c r="J187" s="35"/>
      <c r="K187" s="36"/>
      <c r="L187" s="45" t="str">
        <f t="shared" si="11"/>
        <v/>
      </c>
      <c r="M187" s="306" t="str">
        <f t="shared" si="12"/>
        <v/>
      </c>
      <c r="N187" s="46"/>
      <c r="O187" s="47"/>
      <c r="P187" s="47"/>
      <c r="Q187" s="47"/>
      <c r="R187" s="47"/>
      <c r="S187" s="47"/>
      <c r="T187" s="47"/>
      <c r="U187" s="48"/>
      <c r="V187" s="309" t="str">
        <f t="shared" si="13"/>
        <v/>
      </c>
      <c r="W187" s="46"/>
      <c r="X187" s="36"/>
      <c r="Y187" s="47"/>
      <c r="Z187" s="47"/>
      <c r="AA187" s="47"/>
      <c r="AB187" s="36"/>
      <c r="AC187" s="43"/>
      <c r="AD187" s="4"/>
      <c r="AE187" s="4"/>
    </row>
    <row r="188" spans="1:31" s="31" customFormat="1" ht="20.100000000000001" customHeight="1" x14ac:dyDescent="0.25">
      <c r="A188" s="333">
        <v>181</v>
      </c>
      <c r="B188" s="32"/>
      <c r="C188" s="33"/>
      <c r="D188" s="34"/>
      <c r="E188" s="35"/>
      <c r="F188" s="36"/>
      <c r="G188" s="37"/>
      <c r="H188" s="38"/>
      <c r="I188" s="44" t="str">
        <f t="shared" si="10"/>
        <v/>
      </c>
      <c r="J188" s="35"/>
      <c r="K188" s="36"/>
      <c r="L188" s="45" t="str">
        <f t="shared" si="11"/>
        <v/>
      </c>
      <c r="M188" s="306" t="str">
        <f t="shared" si="12"/>
        <v/>
      </c>
      <c r="N188" s="46"/>
      <c r="O188" s="47"/>
      <c r="P188" s="47"/>
      <c r="Q188" s="47"/>
      <c r="R188" s="47"/>
      <c r="S188" s="47"/>
      <c r="T188" s="47"/>
      <c r="U188" s="48"/>
      <c r="V188" s="309" t="str">
        <f t="shared" si="13"/>
        <v/>
      </c>
      <c r="W188" s="46"/>
      <c r="X188" s="36"/>
      <c r="Y188" s="47"/>
      <c r="Z188" s="47"/>
      <c r="AA188" s="47"/>
      <c r="AB188" s="36"/>
      <c r="AC188" s="43"/>
      <c r="AD188" s="4"/>
      <c r="AE188" s="4"/>
    </row>
    <row r="189" spans="1:31" s="31" customFormat="1" ht="20.100000000000001" customHeight="1" x14ac:dyDescent="0.25">
      <c r="A189" s="333">
        <v>182</v>
      </c>
      <c r="B189" s="32"/>
      <c r="C189" s="33"/>
      <c r="D189" s="34"/>
      <c r="E189" s="35"/>
      <c r="F189" s="36"/>
      <c r="G189" s="37"/>
      <c r="H189" s="38"/>
      <c r="I189" s="44" t="str">
        <f t="shared" si="10"/>
        <v/>
      </c>
      <c r="J189" s="35"/>
      <c r="K189" s="36"/>
      <c r="L189" s="45" t="str">
        <f t="shared" si="11"/>
        <v/>
      </c>
      <c r="M189" s="306" t="str">
        <f t="shared" si="12"/>
        <v/>
      </c>
      <c r="N189" s="46"/>
      <c r="O189" s="47"/>
      <c r="P189" s="47"/>
      <c r="Q189" s="47"/>
      <c r="R189" s="47"/>
      <c r="S189" s="47"/>
      <c r="T189" s="47"/>
      <c r="U189" s="48"/>
      <c r="V189" s="309" t="str">
        <f t="shared" si="13"/>
        <v/>
      </c>
      <c r="W189" s="46"/>
      <c r="X189" s="36"/>
      <c r="Y189" s="47"/>
      <c r="Z189" s="47"/>
      <c r="AA189" s="47"/>
      <c r="AB189" s="36"/>
      <c r="AC189" s="43"/>
      <c r="AD189" s="4"/>
      <c r="AE189" s="4"/>
    </row>
    <row r="190" spans="1:31" s="31" customFormat="1" ht="20.100000000000001" customHeight="1" x14ac:dyDescent="0.25">
      <c r="A190" s="333">
        <v>183</v>
      </c>
      <c r="B190" s="32"/>
      <c r="C190" s="33"/>
      <c r="D190" s="34"/>
      <c r="E190" s="35"/>
      <c r="F190" s="36"/>
      <c r="G190" s="37"/>
      <c r="H190" s="38"/>
      <c r="I190" s="44" t="str">
        <f t="shared" si="10"/>
        <v/>
      </c>
      <c r="J190" s="35"/>
      <c r="K190" s="36"/>
      <c r="L190" s="45" t="str">
        <f t="shared" si="11"/>
        <v/>
      </c>
      <c r="M190" s="306" t="str">
        <f t="shared" si="12"/>
        <v/>
      </c>
      <c r="N190" s="46"/>
      <c r="O190" s="47"/>
      <c r="P190" s="47"/>
      <c r="Q190" s="47"/>
      <c r="R190" s="47"/>
      <c r="S190" s="47"/>
      <c r="T190" s="47"/>
      <c r="U190" s="48"/>
      <c r="V190" s="309" t="str">
        <f t="shared" si="13"/>
        <v/>
      </c>
      <c r="W190" s="46"/>
      <c r="X190" s="36"/>
      <c r="Y190" s="47"/>
      <c r="Z190" s="47"/>
      <c r="AA190" s="47"/>
      <c r="AB190" s="36"/>
      <c r="AC190" s="43"/>
      <c r="AD190" s="4"/>
      <c r="AE190" s="4"/>
    </row>
    <row r="191" spans="1:31" s="31" customFormat="1" ht="20.100000000000001" customHeight="1" x14ac:dyDescent="0.25">
      <c r="A191" s="333">
        <v>184</v>
      </c>
      <c r="B191" s="32"/>
      <c r="C191" s="33"/>
      <c r="D191" s="34"/>
      <c r="E191" s="35"/>
      <c r="F191" s="36"/>
      <c r="G191" s="37"/>
      <c r="H191" s="38"/>
      <c r="I191" s="44" t="str">
        <f t="shared" si="10"/>
        <v/>
      </c>
      <c r="J191" s="35"/>
      <c r="K191" s="36"/>
      <c r="L191" s="45" t="str">
        <f t="shared" si="11"/>
        <v/>
      </c>
      <c r="M191" s="306" t="str">
        <f t="shared" si="12"/>
        <v/>
      </c>
      <c r="N191" s="46"/>
      <c r="O191" s="47"/>
      <c r="P191" s="47"/>
      <c r="Q191" s="47"/>
      <c r="R191" s="47"/>
      <c r="S191" s="47"/>
      <c r="T191" s="47"/>
      <c r="U191" s="48"/>
      <c r="V191" s="309" t="str">
        <f t="shared" si="13"/>
        <v/>
      </c>
      <c r="W191" s="46"/>
      <c r="X191" s="36"/>
      <c r="Y191" s="47"/>
      <c r="Z191" s="47"/>
      <c r="AA191" s="47"/>
      <c r="AB191" s="36"/>
      <c r="AC191" s="43"/>
      <c r="AD191" s="4"/>
      <c r="AE191" s="4"/>
    </row>
    <row r="192" spans="1:31" s="31" customFormat="1" ht="20.100000000000001" customHeight="1" x14ac:dyDescent="0.25">
      <c r="A192" s="333">
        <v>185</v>
      </c>
      <c r="B192" s="32"/>
      <c r="C192" s="33"/>
      <c r="D192" s="34"/>
      <c r="E192" s="35"/>
      <c r="F192" s="36"/>
      <c r="G192" s="37"/>
      <c r="H192" s="38"/>
      <c r="I192" s="44" t="str">
        <f t="shared" si="10"/>
        <v/>
      </c>
      <c r="J192" s="35"/>
      <c r="K192" s="36"/>
      <c r="L192" s="45" t="str">
        <f t="shared" si="11"/>
        <v/>
      </c>
      <c r="M192" s="306" t="str">
        <f t="shared" si="12"/>
        <v/>
      </c>
      <c r="N192" s="46"/>
      <c r="O192" s="47"/>
      <c r="P192" s="47"/>
      <c r="Q192" s="47"/>
      <c r="R192" s="47"/>
      <c r="S192" s="47"/>
      <c r="T192" s="47"/>
      <c r="U192" s="48"/>
      <c r="V192" s="309" t="str">
        <f t="shared" si="13"/>
        <v/>
      </c>
      <c r="W192" s="46"/>
      <c r="X192" s="36"/>
      <c r="Y192" s="47"/>
      <c r="Z192" s="47"/>
      <c r="AA192" s="47"/>
      <c r="AB192" s="36"/>
      <c r="AC192" s="43"/>
      <c r="AD192" s="4"/>
      <c r="AE192" s="4"/>
    </row>
    <row r="193" spans="1:31" s="31" customFormat="1" ht="20.100000000000001" customHeight="1" x14ac:dyDescent="0.25">
      <c r="A193" s="333">
        <v>186</v>
      </c>
      <c r="B193" s="32"/>
      <c r="C193" s="33"/>
      <c r="D193" s="34"/>
      <c r="E193" s="35"/>
      <c r="F193" s="36"/>
      <c r="G193" s="37"/>
      <c r="H193" s="38"/>
      <c r="I193" s="44" t="str">
        <f t="shared" si="10"/>
        <v/>
      </c>
      <c r="J193" s="35"/>
      <c r="K193" s="36"/>
      <c r="L193" s="45" t="str">
        <f t="shared" si="11"/>
        <v/>
      </c>
      <c r="M193" s="306" t="str">
        <f t="shared" si="12"/>
        <v/>
      </c>
      <c r="N193" s="46"/>
      <c r="O193" s="47"/>
      <c r="P193" s="47"/>
      <c r="Q193" s="47"/>
      <c r="R193" s="47"/>
      <c r="S193" s="47"/>
      <c r="T193" s="47"/>
      <c r="U193" s="48"/>
      <c r="V193" s="309" t="str">
        <f t="shared" si="13"/>
        <v/>
      </c>
      <c r="W193" s="46"/>
      <c r="X193" s="36"/>
      <c r="Y193" s="47"/>
      <c r="Z193" s="47"/>
      <c r="AA193" s="47"/>
      <c r="AB193" s="36"/>
      <c r="AC193" s="43"/>
      <c r="AD193" s="4"/>
      <c r="AE193" s="4"/>
    </row>
    <row r="194" spans="1:31" s="31" customFormat="1" ht="20.100000000000001" customHeight="1" x14ac:dyDescent="0.25">
      <c r="A194" s="333">
        <v>187</v>
      </c>
      <c r="B194" s="32"/>
      <c r="C194" s="33"/>
      <c r="D194" s="34"/>
      <c r="E194" s="35"/>
      <c r="F194" s="36"/>
      <c r="G194" s="37"/>
      <c r="H194" s="38"/>
      <c r="I194" s="44" t="str">
        <f t="shared" si="10"/>
        <v/>
      </c>
      <c r="J194" s="35"/>
      <c r="K194" s="36"/>
      <c r="L194" s="45" t="str">
        <f t="shared" si="11"/>
        <v/>
      </c>
      <c r="M194" s="306" t="str">
        <f t="shared" si="12"/>
        <v/>
      </c>
      <c r="N194" s="46"/>
      <c r="O194" s="47"/>
      <c r="P194" s="47"/>
      <c r="Q194" s="47"/>
      <c r="R194" s="47"/>
      <c r="S194" s="47"/>
      <c r="T194" s="47"/>
      <c r="U194" s="48"/>
      <c r="V194" s="309" t="str">
        <f t="shared" si="13"/>
        <v/>
      </c>
      <c r="W194" s="46"/>
      <c r="X194" s="36"/>
      <c r="Y194" s="47"/>
      <c r="Z194" s="47"/>
      <c r="AA194" s="47"/>
      <c r="AB194" s="36"/>
      <c r="AC194" s="43"/>
      <c r="AD194" s="4"/>
      <c r="AE194" s="4"/>
    </row>
    <row r="195" spans="1:31" s="31" customFormat="1" ht="20.100000000000001" customHeight="1" x14ac:dyDescent="0.25">
      <c r="A195" s="333">
        <v>188</v>
      </c>
      <c r="B195" s="32"/>
      <c r="C195" s="33"/>
      <c r="D195" s="34"/>
      <c r="E195" s="35"/>
      <c r="F195" s="36"/>
      <c r="G195" s="37"/>
      <c r="H195" s="38"/>
      <c r="I195" s="44" t="str">
        <f t="shared" si="10"/>
        <v/>
      </c>
      <c r="J195" s="35"/>
      <c r="K195" s="36"/>
      <c r="L195" s="45" t="str">
        <f t="shared" si="11"/>
        <v/>
      </c>
      <c r="M195" s="306" t="str">
        <f t="shared" si="12"/>
        <v/>
      </c>
      <c r="N195" s="46"/>
      <c r="O195" s="47"/>
      <c r="P195" s="47"/>
      <c r="Q195" s="47"/>
      <c r="R195" s="47"/>
      <c r="S195" s="47"/>
      <c r="T195" s="47"/>
      <c r="U195" s="48"/>
      <c r="V195" s="309" t="str">
        <f t="shared" si="13"/>
        <v/>
      </c>
      <c r="W195" s="46"/>
      <c r="X195" s="36"/>
      <c r="Y195" s="47"/>
      <c r="Z195" s="47"/>
      <c r="AA195" s="47"/>
      <c r="AB195" s="36"/>
      <c r="AC195" s="43"/>
      <c r="AD195" s="4"/>
      <c r="AE195" s="4"/>
    </row>
    <row r="196" spans="1:31" s="31" customFormat="1" ht="20.100000000000001" customHeight="1" x14ac:dyDescent="0.25">
      <c r="A196" s="333">
        <v>189</v>
      </c>
      <c r="B196" s="32"/>
      <c r="C196" s="33"/>
      <c r="D196" s="34"/>
      <c r="E196" s="35"/>
      <c r="F196" s="36"/>
      <c r="G196" s="37"/>
      <c r="H196" s="38"/>
      <c r="I196" s="44" t="str">
        <f t="shared" si="10"/>
        <v/>
      </c>
      <c r="J196" s="35"/>
      <c r="K196" s="36"/>
      <c r="L196" s="45" t="str">
        <f t="shared" si="11"/>
        <v/>
      </c>
      <c r="M196" s="306" t="str">
        <f t="shared" si="12"/>
        <v/>
      </c>
      <c r="N196" s="46"/>
      <c r="O196" s="47"/>
      <c r="P196" s="47"/>
      <c r="Q196" s="47"/>
      <c r="R196" s="47"/>
      <c r="S196" s="47"/>
      <c r="T196" s="47"/>
      <c r="U196" s="48"/>
      <c r="V196" s="309" t="str">
        <f t="shared" si="13"/>
        <v/>
      </c>
      <c r="W196" s="46"/>
      <c r="X196" s="36"/>
      <c r="Y196" s="47"/>
      <c r="Z196" s="47"/>
      <c r="AA196" s="47"/>
      <c r="AB196" s="36"/>
      <c r="AC196" s="43"/>
      <c r="AD196" s="4"/>
      <c r="AE196" s="4"/>
    </row>
    <row r="197" spans="1:31" s="31" customFormat="1" ht="20.100000000000001" customHeight="1" x14ac:dyDescent="0.25">
      <c r="A197" s="333">
        <v>190</v>
      </c>
      <c r="B197" s="32"/>
      <c r="C197" s="33"/>
      <c r="D197" s="34"/>
      <c r="E197" s="35"/>
      <c r="F197" s="36"/>
      <c r="G197" s="37"/>
      <c r="H197" s="38"/>
      <c r="I197" s="44" t="str">
        <f t="shared" si="10"/>
        <v/>
      </c>
      <c r="J197" s="35"/>
      <c r="K197" s="36"/>
      <c r="L197" s="45" t="str">
        <f t="shared" si="11"/>
        <v/>
      </c>
      <c r="M197" s="306" t="str">
        <f t="shared" si="12"/>
        <v/>
      </c>
      <c r="N197" s="46"/>
      <c r="O197" s="47"/>
      <c r="P197" s="47"/>
      <c r="Q197" s="47"/>
      <c r="R197" s="47"/>
      <c r="S197" s="47"/>
      <c r="T197" s="47"/>
      <c r="U197" s="48"/>
      <c r="V197" s="309" t="str">
        <f t="shared" si="13"/>
        <v/>
      </c>
      <c r="W197" s="46"/>
      <c r="X197" s="36"/>
      <c r="Y197" s="47"/>
      <c r="Z197" s="47"/>
      <c r="AA197" s="47"/>
      <c r="AB197" s="36"/>
      <c r="AC197" s="43"/>
      <c r="AD197" s="4"/>
      <c r="AE197" s="4"/>
    </row>
    <row r="198" spans="1:31" s="31" customFormat="1" ht="20.100000000000001" customHeight="1" x14ac:dyDescent="0.25">
      <c r="A198" s="333">
        <v>191</v>
      </c>
      <c r="B198" s="32"/>
      <c r="C198" s="33"/>
      <c r="D198" s="34"/>
      <c r="E198" s="35"/>
      <c r="F198" s="36"/>
      <c r="G198" s="37"/>
      <c r="H198" s="38"/>
      <c r="I198" s="44" t="str">
        <f t="shared" si="10"/>
        <v/>
      </c>
      <c r="J198" s="35"/>
      <c r="K198" s="36"/>
      <c r="L198" s="45" t="str">
        <f t="shared" si="11"/>
        <v/>
      </c>
      <c r="M198" s="306" t="str">
        <f t="shared" si="12"/>
        <v/>
      </c>
      <c r="N198" s="46"/>
      <c r="O198" s="47"/>
      <c r="P198" s="47"/>
      <c r="Q198" s="47"/>
      <c r="R198" s="47"/>
      <c r="S198" s="47"/>
      <c r="T198" s="47"/>
      <c r="U198" s="48"/>
      <c r="V198" s="309" t="str">
        <f t="shared" si="13"/>
        <v/>
      </c>
      <c r="W198" s="46"/>
      <c r="X198" s="36"/>
      <c r="Y198" s="47"/>
      <c r="Z198" s="47"/>
      <c r="AA198" s="47"/>
      <c r="AB198" s="36"/>
      <c r="AC198" s="43"/>
      <c r="AD198" s="4"/>
      <c r="AE198" s="4"/>
    </row>
    <row r="199" spans="1:31" s="31" customFormat="1" ht="20.100000000000001" customHeight="1" x14ac:dyDescent="0.25">
      <c r="A199" s="333">
        <v>192</v>
      </c>
      <c r="B199" s="32"/>
      <c r="C199" s="33"/>
      <c r="D199" s="34"/>
      <c r="E199" s="35"/>
      <c r="F199" s="36"/>
      <c r="G199" s="37"/>
      <c r="H199" s="38"/>
      <c r="I199" s="44" t="str">
        <f t="shared" si="10"/>
        <v/>
      </c>
      <c r="J199" s="35"/>
      <c r="K199" s="36"/>
      <c r="L199" s="45" t="str">
        <f t="shared" si="11"/>
        <v/>
      </c>
      <c r="M199" s="306" t="str">
        <f t="shared" si="12"/>
        <v/>
      </c>
      <c r="N199" s="46"/>
      <c r="O199" s="47"/>
      <c r="P199" s="47"/>
      <c r="Q199" s="47"/>
      <c r="R199" s="47"/>
      <c r="S199" s="47"/>
      <c r="T199" s="47"/>
      <c r="U199" s="48"/>
      <c r="V199" s="309" t="str">
        <f t="shared" si="13"/>
        <v/>
      </c>
      <c r="W199" s="46"/>
      <c r="X199" s="36"/>
      <c r="Y199" s="47"/>
      <c r="Z199" s="47"/>
      <c r="AA199" s="47"/>
      <c r="AB199" s="36"/>
      <c r="AC199" s="43"/>
      <c r="AD199" s="4"/>
      <c r="AE199" s="4"/>
    </row>
    <row r="200" spans="1:31" s="31" customFormat="1" ht="20.100000000000001" customHeight="1" x14ac:dyDescent="0.25">
      <c r="A200" s="333">
        <v>193</v>
      </c>
      <c r="B200" s="32"/>
      <c r="C200" s="33"/>
      <c r="D200" s="34"/>
      <c r="E200" s="35"/>
      <c r="F200" s="36"/>
      <c r="G200" s="37"/>
      <c r="H200" s="38"/>
      <c r="I200" s="44" t="str">
        <f t="shared" ref="I200:I263" si="14">IF(D200="","",I199+G200-H200)</f>
        <v/>
      </c>
      <c r="J200" s="35"/>
      <c r="K200" s="36"/>
      <c r="L200" s="45" t="str">
        <f t="shared" ref="L200:L263" si="15">IF(D200="","",L199+J200-K200)</f>
        <v/>
      </c>
      <c r="M200" s="306" t="str">
        <f t="shared" ref="M200:M263" si="16">IF(D200="","",I200+L200)</f>
        <v/>
      </c>
      <c r="N200" s="46"/>
      <c r="O200" s="47"/>
      <c r="P200" s="47"/>
      <c r="Q200" s="47"/>
      <c r="R200" s="47"/>
      <c r="S200" s="47"/>
      <c r="T200" s="47"/>
      <c r="U200" s="48"/>
      <c r="V200" s="309" t="str">
        <f t="shared" ref="V200:V263" si="17">IF(E200+F200+G200+H200+J200+K200=0,IF(N200+O200+P200+Q200+R200+S200+T200+U200+W200+X200+Y200+Z200+AA200+AB200+AC200&gt;0,"Classe",""),IF(OR(AND(E200&lt;&gt;0,F200=0,SUM(N200:U200)=0,SUM(W200:AC200)=0,H200+K200=0,G200+J200=E200),AND(F200&lt;&gt;0,E200=0,SUM(N200:U200)=0,SUM(W200:AC200)=0,G200+J200=0,H200+K200=F200),AND(E200=0,F200=0,H200+K200&lt;&gt;0,H200+K200=SUM(W200:AC200),SUM(N200:U200)=0,(H200+K200)&lt;&gt;(G200+J200)),AND(E200=0,F200=0,G200+J200&lt;&gt;0,G200+J200=SUM(N200:U200),SUM(W200:AC200)=0,(H200+K200)&lt;&gt;(G200+J200)),AND(E200=0,F200=0,J200=0,N200+O200+P200+Q200+R200+S200+T200+U200+W200+X200+Y200+Z200+AA200+AB200+AC200=0,K200&lt;&gt;0,K200=G200),AND(E200=0,F200=0,J200&lt;&gt;0,N200+O200+P200+Q200+R200+S200+T200+U200+W200+X200+Y200+Z200+AA200+AB200+AC200=0,K200=0,J200=H200)),"OK","??"))</f>
        <v/>
      </c>
      <c r="W200" s="46"/>
      <c r="X200" s="36"/>
      <c r="Y200" s="47"/>
      <c r="Z200" s="47"/>
      <c r="AA200" s="47"/>
      <c r="AB200" s="36"/>
      <c r="AC200" s="43"/>
      <c r="AD200" s="4"/>
      <c r="AE200" s="4"/>
    </row>
    <row r="201" spans="1:31" s="31" customFormat="1" ht="20.100000000000001" customHeight="1" x14ac:dyDescent="0.25">
      <c r="A201" s="333">
        <v>194</v>
      </c>
      <c r="B201" s="32"/>
      <c r="C201" s="33"/>
      <c r="D201" s="34"/>
      <c r="E201" s="35"/>
      <c r="F201" s="36"/>
      <c r="G201" s="37"/>
      <c r="H201" s="38"/>
      <c r="I201" s="44" t="str">
        <f t="shared" si="14"/>
        <v/>
      </c>
      <c r="J201" s="35"/>
      <c r="K201" s="36"/>
      <c r="L201" s="45" t="str">
        <f t="shared" si="15"/>
        <v/>
      </c>
      <c r="M201" s="306" t="str">
        <f t="shared" si="16"/>
        <v/>
      </c>
      <c r="N201" s="46"/>
      <c r="O201" s="47"/>
      <c r="P201" s="47"/>
      <c r="Q201" s="47"/>
      <c r="R201" s="47"/>
      <c r="S201" s="47"/>
      <c r="T201" s="47"/>
      <c r="U201" s="48"/>
      <c r="V201" s="309" t="str">
        <f t="shared" si="17"/>
        <v/>
      </c>
      <c r="W201" s="46"/>
      <c r="X201" s="36"/>
      <c r="Y201" s="47"/>
      <c r="Z201" s="47"/>
      <c r="AA201" s="47"/>
      <c r="AB201" s="36"/>
      <c r="AC201" s="43"/>
      <c r="AD201" s="4"/>
      <c r="AE201" s="4"/>
    </row>
    <row r="202" spans="1:31" s="31" customFormat="1" ht="20.100000000000001" customHeight="1" x14ac:dyDescent="0.25">
      <c r="A202" s="333">
        <v>195</v>
      </c>
      <c r="B202" s="32"/>
      <c r="C202" s="33"/>
      <c r="D202" s="34"/>
      <c r="E202" s="35"/>
      <c r="F202" s="36"/>
      <c r="G202" s="37"/>
      <c r="H202" s="38"/>
      <c r="I202" s="44" t="str">
        <f t="shared" si="14"/>
        <v/>
      </c>
      <c r="J202" s="35"/>
      <c r="K202" s="36"/>
      <c r="L202" s="45" t="str">
        <f t="shared" si="15"/>
        <v/>
      </c>
      <c r="M202" s="306" t="str">
        <f t="shared" si="16"/>
        <v/>
      </c>
      <c r="N202" s="46"/>
      <c r="O202" s="47"/>
      <c r="P202" s="47"/>
      <c r="Q202" s="47"/>
      <c r="R202" s="47"/>
      <c r="S202" s="47"/>
      <c r="T202" s="47"/>
      <c r="U202" s="48"/>
      <c r="V202" s="309" t="str">
        <f t="shared" si="17"/>
        <v/>
      </c>
      <c r="W202" s="46"/>
      <c r="X202" s="36"/>
      <c r="Y202" s="47"/>
      <c r="Z202" s="47"/>
      <c r="AA202" s="47"/>
      <c r="AB202" s="36"/>
      <c r="AC202" s="43"/>
      <c r="AD202" s="4"/>
      <c r="AE202" s="4"/>
    </row>
    <row r="203" spans="1:31" s="31" customFormat="1" ht="20.100000000000001" customHeight="1" x14ac:dyDescent="0.25">
      <c r="A203" s="333">
        <v>196</v>
      </c>
      <c r="B203" s="32"/>
      <c r="C203" s="33"/>
      <c r="D203" s="34"/>
      <c r="E203" s="35"/>
      <c r="F203" s="36"/>
      <c r="G203" s="37"/>
      <c r="H203" s="38"/>
      <c r="I203" s="44" t="str">
        <f t="shared" si="14"/>
        <v/>
      </c>
      <c r="J203" s="35"/>
      <c r="K203" s="36"/>
      <c r="L203" s="45" t="str">
        <f t="shared" si="15"/>
        <v/>
      </c>
      <c r="M203" s="306" t="str">
        <f t="shared" si="16"/>
        <v/>
      </c>
      <c r="N203" s="46"/>
      <c r="O203" s="47"/>
      <c r="P203" s="47"/>
      <c r="Q203" s="47"/>
      <c r="R203" s="47"/>
      <c r="S203" s="47"/>
      <c r="T203" s="47"/>
      <c r="U203" s="48"/>
      <c r="V203" s="309" t="str">
        <f t="shared" si="17"/>
        <v/>
      </c>
      <c r="W203" s="46"/>
      <c r="X203" s="36"/>
      <c r="Y203" s="47"/>
      <c r="Z203" s="47"/>
      <c r="AA203" s="47"/>
      <c r="AB203" s="36"/>
      <c r="AC203" s="43"/>
      <c r="AD203" s="4"/>
      <c r="AE203" s="4"/>
    </row>
    <row r="204" spans="1:31" s="31" customFormat="1" ht="20.100000000000001" customHeight="1" x14ac:dyDescent="0.25">
      <c r="A204" s="333">
        <v>197</v>
      </c>
      <c r="B204" s="32"/>
      <c r="C204" s="33"/>
      <c r="D204" s="34"/>
      <c r="E204" s="35"/>
      <c r="F204" s="36"/>
      <c r="G204" s="37"/>
      <c r="H204" s="38"/>
      <c r="I204" s="44" t="str">
        <f t="shared" si="14"/>
        <v/>
      </c>
      <c r="J204" s="35"/>
      <c r="K204" s="36"/>
      <c r="L204" s="45" t="str">
        <f t="shared" si="15"/>
        <v/>
      </c>
      <c r="M204" s="306" t="str">
        <f t="shared" si="16"/>
        <v/>
      </c>
      <c r="N204" s="46"/>
      <c r="O204" s="47"/>
      <c r="P204" s="47"/>
      <c r="Q204" s="47"/>
      <c r="R204" s="47"/>
      <c r="S204" s="47"/>
      <c r="T204" s="47"/>
      <c r="U204" s="48"/>
      <c r="V204" s="309" t="str">
        <f t="shared" si="17"/>
        <v/>
      </c>
      <c r="W204" s="46"/>
      <c r="X204" s="36"/>
      <c r="Y204" s="47"/>
      <c r="Z204" s="47"/>
      <c r="AA204" s="47"/>
      <c r="AB204" s="36"/>
      <c r="AC204" s="43"/>
      <c r="AD204" s="4"/>
      <c r="AE204" s="4"/>
    </row>
    <row r="205" spans="1:31" s="31" customFormat="1" ht="20.100000000000001" customHeight="1" x14ac:dyDescent="0.25">
      <c r="A205" s="333">
        <v>198</v>
      </c>
      <c r="B205" s="32"/>
      <c r="C205" s="33"/>
      <c r="D205" s="34"/>
      <c r="E205" s="35"/>
      <c r="F205" s="36"/>
      <c r="G205" s="37"/>
      <c r="H205" s="38"/>
      <c r="I205" s="44" t="str">
        <f t="shared" si="14"/>
        <v/>
      </c>
      <c r="J205" s="35"/>
      <c r="K205" s="36"/>
      <c r="L205" s="45" t="str">
        <f t="shared" si="15"/>
        <v/>
      </c>
      <c r="M205" s="306" t="str">
        <f t="shared" si="16"/>
        <v/>
      </c>
      <c r="N205" s="46"/>
      <c r="O205" s="47"/>
      <c r="P205" s="47"/>
      <c r="Q205" s="47"/>
      <c r="R205" s="47"/>
      <c r="S205" s="47"/>
      <c r="T205" s="47"/>
      <c r="U205" s="48"/>
      <c r="V205" s="309" t="str">
        <f t="shared" si="17"/>
        <v/>
      </c>
      <c r="W205" s="46"/>
      <c r="X205" s="36"/>
      <c r="Y205" s="47"/>
      <c r="Z205" s="47"/>
      <c r="AA205" s="47"/>
      <c r="AB205" s="36"/>
      <c r="AC205" s="43"/>
      <c r="AD205" s="4"/>
      <c r="AE205" s="4"/>
    </row>
    <row r="206" spans="1:31" s="31" customFormat="1" ht="20.100000000000001" customHeight="1" x14ac:dyDescent="0.25">
      <c r="A206" s="333">
        <v>199</v>
      </c>
      <c r="B206" s="32"/>
      <c r="C206" s="33"/>
      <c r="D206" s="34"/>
      <c r="E206" s="35"/>
      <c r="F206" s="36"/>
      <c r="G206" s="37"/>
      <c r="H206" s="38"/>
      <c r="I206" s="44" t="str">
        <f t="shared" si="14"/>
        <v/>
      </c>
      <c r="J206" s="35"/>
      <c r="K206" s="36"/>
      <c r="L206" s="45" t="str">
        <f t="shared" si="15"/>
        <v/>
      </c>
      <c r="M206" s="306" t="str">
        <f t="shared" si="16"/>
        <v/>
      </c>
      <c r="N206" s="46"/>
      <c r="O206" s="47"/>
      <c r="P206" s="47"/>
      <c r="Q206" s="47"/>
      <c r="R206" s="47"/>
      <c r="S206" s="47"/>
      <c r="T206" s="47"/>
      <c r="U206" s="48"/>
      <c r="V206" s="309" t="str">
        <f t="shared" si="17"/>
        <v/>
      </c>
      <c r="W206" s="46"/>
      <c r="X206" s="36"/>
      <c r="Y206" s="47"/>
      <c r="Z206" s="47"/>
      <c r="AA206" s="47"/>
      <c r="AB206" s="36"/>
      <c r="AC206" s="43"/>
      <c r="AD206" s="4"/>
      <c r="AE206" s="4"/>
    </row>
    <row r="207" spans="1:31" s="31" customFormat="1" ht="20.100000000000001" customHeight="1" x14ac:dyDescent="0.25">
      <c r="A207" s="333">
        <v>200</v>
      </c>
      <c r="B207" s="32"/>
      <c r="C207" s="33"/>
      <c r="D207" s="34"/>
      <c r="E207" s="35"/>
      <c r="F207" s="36"/>
      <c r="G207" s="37"/>
      <c r="H207" s="38"/>
      <c r="I207" s="44" t="str">
        <f t="shared" si="14"/>
        <v/>
      </c>
      <c r="J207" s="35"/>
      <c r="K207" s="36"/>
      <c r="L207" s="45" t="str">
        <f t="shared" si="15"/>
        <v/>
      </c>
      <c r="M207" s="306" t="str">
        <f t="shared" si="16"/>
        <v/>
      </c>
      <c r="N207" s="46"/>
      <c r="O207" s="47"/>
      <c r="P207" s="47"/>
      <c r="Q207" s="47"/>
      <c r="R207" s="47"/>
      <c r="S207" s="47"/>
      <c r="T207" s="47"/>
      <c r="U207" s="48"/>
      <c r="V207" s="309" t="str">
        <f t="shared" si="17"/>
        <v/>
      </c>
      <c r="W207" s="46"/>
      <c r="X207" s="36"/>
      <c r="Y207" s="47"/>
      <c r="Z207" s="47"/>
      <c r="AA207" s="47"/>
      <c r="AB207" s="36"/>
      <c r="AC207" s="43"/>
      <c r="AD207" s="4"/>
      <c r="AE207" s="4"/>
    </row>
    <row r="208" spans="1:31" s="31" customFormat="1" ht="20.100000000000001" customHeight="1" x14ac:dyDescent="0.25">
      <c r="A208" s="333">
        <v>201</v>
      </c>
      <c r="B208" s="32"/>
      <c r="C208" s="33"/>
      <c r="D208" s="34"/>
      <c r="E208" s="35"/>
      <c r="F208" s="36"/>
      <c r="G208" s="37"/>
      <c r="H208" s="38"/>
      <c r="I208" s="44" t="str">
        <f t="shared" si="14"/>
        <v/>
      </c>
      <c r="J208" s="35"/>
      <c r="K208" s="36"/>
      <c r="L208" s="45" t="str">
        <f t="shared" si="15"/>
        <v/>
      </c>
      <c r="M208" s="306" t="str">
        <f t="shared" si="16"/>
        <v/>
      </c>
      <c r="N208" s="46"/>
      <c r="O208" s="47"/>
      <c r="P208" s="47"/>
      <c r="Q208" s="47"/>
      <c r="R208" s="47"/>
      <c r="S208" s="47"/>
      <c r="T208" s="47"/>
      <c r="U208" s="48"/>
      <c r="V208" s="309" t="str">
        <f t="shared" si="17"/>
        <v/>
      </c>
      <c r="W208" s="46"/>
      <c r="X208" s="36"/>
      <c r="Y208" s="47"/>
      <c r="Z208" s="47"/>
      <c r="AA208" s="47"/>
      <c r="AB208" s="36"/>
      <c r="AC208" s="43"/>
      <c r="AD208" s="4"/>
      <c r="AE208" s="4"/>
    </row>
    <row r="209" spans="1:31" s="31" customFormat="1" ht="20.100000000000001" customHeight="1" x14ac:dyDescent="0.25">
      <c r="A209" s="333">
        <v>202</v>
      </c>
      <c r="B209" s="32"/>
      <c r="C209" s="33"/>
      <c r="D209" s="34"/>
      <c r="E209" s="35"/>
      <c r="F209" s="36"/>
      <c r="G209" s="37"/>
      <c r="H209" s="38"/>
      <c r="I209" s="44" t="str">
        <f t="shared" si="14"/>
        <v/>
      </c>
      <c r="J209" s="35"/>
      <c r="K209" s="36"/>
      <c r="L209" s="45" t="str">
        <f t="shared" si="15"/>
        <v/>
      </c>
      <c r="M209" s="306" t="str">
        <f t="shared" si="16"/>
        <v/>
      </c>
      <c r="N209" s="46"/>
      <c r="O209" s="47"/>
      <c r="P209" s="47"/>
      <c r="Q209" s="47"/>
      <c r="R209" s="47"/>
      <c r="S209" s="47"/>
      <c r="T209" s="47"/>
      <c r="U209" s="48"/>
      <c r="V209" s="309" t="str">
        <f t="shared" si="17"/>
        <v/>
      </c>
      <c r="W209" s="46"/>
      <c r="X209" s="36"/>
      <c r="Y209" s="47"/>
      <c r="Z209" s="47"/>
      <c r="AA209" s="47"/>
      <c r="AB209" s="36"/>
      <c r="AC209" s="43"/>
      <c r="AD209" s="4"/>
      <c r="AE209" s="4"/>
    </row>
    <row r="210" spans="1:31" s="31" customFormat="1" ht="20.100000000000001" customHeight="1" x14ac:dyDescent="0.25">
      <c r="A210" s="333">
        <v>203</v>
      </c>
      <c r="B210" s="32"/>
      <c r="C210" s="33"/>
      <c r="D210" s="34"/>
      <c r="E210" s="35"/>
      <c r="F210" s="36"/>
      <c r="G210" s="37"/>
      <c r="H210" s="38"/>
      <c r="I210" s="44" t="str">
        <f t="shared" si="14"/>
        <v/>
      </c>
      <c r="J210" s="35"/>
      <c r="K210" s="36"/>
      <c r="L210" s="45" t="str">
        <f t="shared" si="15"/>
        <v/>
      </c>
      <c r="M210" s="306" t="str">
        <f t="shared" si="16"/>
        <v/>
      </c>
      <c r="N210" s="46"/>
      <c r="O210" s="47"/>
      <c r="P210" s="47"/>
      <c r="Q210" s="47"/>
      <c r="R210" s="47"/>
      <c r="S210" s="47"/>
      <c r="T210" s="47"/>
      <c r="U210" s="48"/>
      <c r="V210" s="309" t="str">
        <f t="shared" si="17"/>
        <v/>
      </c>
      <c r="W210" s="46"/>
      <c r="X210" s="36"/>
      <c r="Y210" s="47"/>
      <c r="Z210" s="47"/>
      <c r="AA210" s="47"/>
      <c r="AB210" s="36"/>
      <c r="AC210" s="43"/>
      <c r="AD210" s="4"/>
      <c r="AE210" s="4"/>
    </row>
    <row r="211" spans="1:31" s="31" customFormat="1" ht="20.100000000000001" customHeight="1" x14ac:dyDescent="0.25">
      <c r="A211" s="333">
        <v>204</v>
      </c>
      <c r="B211" s="32"/>
      <c r="C211" s="33"/>
      <c r="D211" s="34"/>
      <c r="E211" s="35"/>
      <c r="F211" s="36"/>
      <c r="G211" s="37"/>
      <c r="H211" s="38"/>
      <c r="I211" s="44" t="str">
        <f t="shared" si="14"/>
        <v/>
      </c>
      <c r="J211" s="35"/>
      <c r="K211" s="36"/>
      <c r="L211" s="45" t="str">
        <f t="shared" si="15"/>
        <v/>
      </c>
      <c r="M211" s="306" t="str">
        <f t="shared" si="16"/>
        <v/>
      </c>
      <c r="N211" s="46"/>
      <c r="O211" s="47"/>
      <c r="P211" s="47"/>
      <c r="Q211" s="47"/>
      <c r="R211" s="47"/>
      <c r="S211" s="47"/>
      <c r="T211" s="47"/>
      <c r="U211" s="48"/>
      <c r="V211" s="309" t="str">
        <f t="shared" si="17"/>
        <v/>
      </c>
      <c r="W211" s="46"/>
      <c r="X211" s="36"/>
      <c r="Y211" s="47"/>
      <c r="Z211" s="47"/>
      <c r="AA211" s="47"/>
      <c r="AB211" s="36"/>
      <c r="AC211" s="43"/>
      <c r="AD211" s="4"/>
      <c r="AE211" s="4"/>
    </row>
    <row r="212" spans="1:31" s="31" customFormat="1" ht="20.100000000000001" customHeight="1" x14ac:dyDescent="0.25">
      <c r="A212" s="333">
        <v>205</v>
      </c>
      <c r="B212" s="32"/>
      <c r="C212" s="33"/>
      <c r="D212" s="34"/>
      <c r="E212" s="35"/>
      <c r="F212" s="36"/>
      <c r="G212" s="37"/>
      <c r="H212" s="38"/>
      <c r="I212" s="44" t="str">
        <f t="shared" si="14"/>
        <v/>
      </c>
      <c r="J212" s="35"/>
      <c r="K212" s="36"/>
      <c r="L212" s="45" t="str">
        <f t="shared" si="15"/>
        <v/>
      </c>
      <c r="M212" s="306" t="str">
        <f t="shared" si="16"/>
        <v/>
      </c>
      <c r="N212" s="46"/>
      <c r="O212" s="47"/>
      <c r="P212" s="47"/>
      <c r="Q212" s="47"/>
      <c r="R212" s="47"/>
      <c r="S212" s="47"/>
      <c r="T212" s="47"/>
      <c r="U212" s="48"/>
      <c r="V212" s="309" t="str">
        <f t="shared" si="17"/>
        <v/>
      </c>
      <c r="W212" s="46"/>
      <c r="X212" s="36"/>
      <c r="Y212" s="47"/>
      <c r="Z212" s="47"/>
      <c r="AA212" s="47"/>
      <c r="AB212" s="36"/>
      <c r="AC212" s="43"/>
      <c r="AD212" s="4"/>
      <c r="AE212" s="4"/>
    </row>
    <row r="213" spans="1:31" s="31" customFormat="1" ht="20.100000000000001" customHeight="1" x14ac:dyDescent="0.25">
      <c r="A213" s="333">
        <v>206</v>
      </c>
      <c r="B213" s="32"/>
      <c r="C213" s="33"/>
      <c r="D213" s="34"/>
      <c r="E213" s="35"/>
      <c r="F213" s="36"/>
      <c r="G213" s="37"/>
      <c r="H213" s="38"/>
      <c r="I213" s="44" t="str">
        <f t="shared" si="14"/>
        <v/>
      </c>
      <c r="J213" s="35"/>
      <c r="K213" s="36"/>
      <c r="L213" s="45" t="str">
        <f t="shared" si="15"/>
        <v/>
      </c>
      <c r="M213" s="306" t="str">
        <f t="shared" si="16"/>
        <v/>
      </c>
      <c r="N213" s="46"/>
      <c r="O213" s="47"/>
      <c r="P213" s="47"/>
      <c r="Q213" s="47"/>
      <c r="R213" s="47"/>
      <c r="S213" s="47"/>
      <c r="T213" s="47"/>
      <c r="U213" s="48"/>
      <c r="V213" s="309" t="str">
        <f t="shared" si="17"/>
        <v/>
      </c>
      <c r="W213" s="46"/>
      <c r="X213" s="36"/>
      <c r="Y213" s="47"/>
      <c r="Z213" s="47"/>
      <c r="AA213" s="47"/>
      <c r="AB213" s="36"/>
      <c r="AC213" s="43"/>
      <c r="AD213" s="4"/>
      <c r="AE213" s="4"/>
    </row>
    <row r="214" spans="1:31" s="31" customFormat="1" ht="20.100000000000001" customHeight="1" x14ac:dyDescent="0.25">
      <c r="A214" s="333">
        <v>207</v>
      </c>
      <c r="B214" s="32"/>
      <c r="C214" s="33"/>
      <c r="D214" s="34"/>
      <c r="E214" s="35"/>
      <c r="F214" s="36"/>
      <c r="G214" s="37"/>
      <c r="H214" s="38"/>
      <c r="I214" s="44" t="str">
        <f t="shared" si="14"/>
        <v/>
      </c>
      <c r="J214" s="35"/>
      <c r="K214" s="36"/>
      <c r="L214" s="45" t="str">
        <f t="shared" si="15"/>
        <v/>
      </c>
      <c r="M214" s="306" t="str">
        <f t="shared" si="16"/>
        <v/>
      </c>
      <c r="N214" s="46"/>
      <c r="O214" s="47"/>
      <c r="P214" s="47"/>
      <c r="Q214" s="47"/>
      <c r="R214" s="47"/>
      <c r="S214" s="47"/>
      <c r="T214" s="47"/>
      <c r="U214" s="48"/>
      <c r="V214" s="309" t="str">
        <f t="shared" si="17"/>
        <v/>
      </c>
      <c r="W214" s="46"/>
      <c r="X214" s="36"/>
      <c r="Y214" s="47"/>
      <c r="Z214" s="47"/>
      <c r="AA214" s="47"/>
      <c r="AB214" s="36"/>
      <c r="AC214" s="43"/>
      <c r="AD214" s="4"/>
      <c r="AE214" s="4"/>
    </row>
    <row r="215" spans="1:31" s="31" customFormat="1" ht="20.100000000000001" customHeight="1" x14ac:dyDescent="0.25">
      <c r="A215" s="333">
        <v>208</v>
      </c>
      <c r="B215" s="32"/>
      <c r="C215" s="33"/>
      <c r="D215" s="34"/>
      <c r="E215" s="35"/>
      <c r="F215" s="36"/>
      <c r="G215" s="37"/>
      <c r="H215" s="38"/>
      <c r="I215" s="44" t="str">
        <f t="shared" si="14"/>
        <v/>
      </c>
      <c r="J215" s="35"/>
      <c r="K215" s="36"/>
      <c r="L215" s="45" t="str">
        <f t="shared" si="15"/>
        <v/>
      </c>
      <c r="M215" s="306" t="str">
        <f t="shared" si="16"/>
        <v/>
      </c>
      <c r="N215" s="46"/>
      <c r="O215" s="47"/>
      <c r="P215" s="47"/>
      <c r="Q215" s="47"/>
      <c r="R215" s="47"/>
      <c r="S215" s="47"/>
      <c r="T215" s="47"/>
      <c r="U215" s="48"/>
      <c r="V215" s="309" t="str">
        <f t="shared" si="17"/>
        <v/>
      </c>
      <c r="W215" s="46"/>
      <c r="X215" s="36"/>
      <c r="Y215" s="47"/>
      <c r="Z215" s="47"/>
      <c r="AA215" s="47"/>
      <c r="AB215" s="36"/>
      <c r="AC215" s="43"/>
      <c r="AD215" s="4"/>
      <c r="AE215" s="4"/>
    </row>
    <row r="216" spans="1:31" s="31" customFormat="1" ht="20.100000000000001" customHeight="1" x14ac:dyDescent="0.25">
      <c r="A216" s="333">
        <v>209</v>
      </c>
      <c r="B216" s="32"/>
      <c r="C216" s="33"/>
      <c r="D216" s="34"/>
      <c r="E216" s="35"/>
      <c r="F216" s="36"/>
      <c r="G216" s="37"/>
      <c r="H216" s="38"/>
      <c r="I216" s="44" t="str">
        <f t="shared" si="14"/>
        <v/>
      </c>
      <c r="J216" s="35"/>
      <c r="K216" s="36"/>
      <c r="L216" s="45" t="str">
        <f t="shared" si="15"/>
        <v/>
      </c>
      <c r="M216" s="306" t="str">
        <f t="shared" si="16"/>
        <v/>
      </c>
      <c r="N216" s="46"/>
      <c r="O216" s="47"/>
      <c r="P216" s="47"/>
      <c r="Q216" s="47"/>
      <c r="R216" s="47"/>
      <c r="S216" s="47"/>
      <c r="T216" s="47"/>
      <c r="U216" s="48"/>
      <c r="V216" s="309" t="str">
        <f t="shared" si="17"/>
        <v/>
      </c>
      <c r="W216" s="46"/>
      <c r="X216" s="36"/>
      <c r="Y216" s="47"/>
      <c r="Z216" s="47"/>
      <c r="AA216" s="47"/>
      <c r="AB216" s="36"/>
      <c r="AC216" s="43"/>
      <c r="AD216" s="4"/>
      <c r="AE216" s="4"/>
    </row>
    <row r="217" spans="1:31" s="31" customFormat="1" ht="20.100000000000001" customHeight="1" x14ac:dyDescent="0.25">
      <c r="A217" s="333">
        <v>210</v>
      </c>
      <c r="B217" s="32"/>
      <c r="C217" s="33"/>
      <c r="D217" s="34"/>
      <c r="E217" s="35"/>
      <c r="F217" s="36"/>
      <c r="G217" s="37"/>
      <c r="H217" s="38"/>
      <c r="I217" s="44" t="str">
        <f t="shared" si="14"/>
        <v/>
      </c>
      <c r="J217" s="35"/>
      <c r="K217" s="36"/>
      <c r="L217" s="45" t="str">
        <f t="shared" si="15"/>
        <v/>
      </c>
      <c r="M217" s="306" t="str">
        <f t="shared" si="16"/>
        <v/>
      </c>
      <c r="N217" s="46"/>
      <c r="O217" s="47"/>
      <c r="P217" s="47"/>
      <c r="Q217" s="47"/>
      <c r="R217" s="47"/>
      <c r="S217" s="47"/>
      <c r="T217" s="47"/>
      <c r="U217" s="48"/>
      <c r="V217" s="309" t="str">
        <f t="shared" si="17"/>
        <v/>
      </c>
      <c r="W217" s="46"/>
      <c r="X217" s="36"/>
      <c r="Y217" s="47"/>
      <c r="Z217" s="47"/>
      <c r="AA217" s="47"/>
      <c r="AB217" s="36"/>
      <c r="AC217" s="43"/>
      <c r="AD217" s="4"/>
      <c r="AE217" s="4"/>
    </row>
    <row r="218" spans="1:31" s="31" customFormat="1" ht="20.100000000000001" customHeight="1" x14ac:dyDescent="0.25">
      <c r="A218" s="333">
        <v>211</v>
      </c>
      <c r="B218" s="32"/>
      <c r="C218" s="33"/>
      <c r="D218" s="34"/>
      <c r="E218" s="35"/>
      <c r="F218" s="36"/>
      <c r="G218" s="37"/>
      <c r="H218" s="38"/>
      <c r="I218" s="44" t="str">
        <f t="shared" si="14"/>
        <v/>
      </c>
      <c r="J218" s="35"/>
      <c r="K218" s="36"/>
      <c r="L218" s="45" t="str">
        <f t="shared" si="15"/>
        <v/>
      </c>
      <c r="M218" s="306" t="str">
        <f t="shared" si="16"/>
        <v/>
      </c>
      <c r="N218" s="46"/>
      <c r="O218" s="47"/>
      <c r="P218" s="47"/>
      <c r="Q218" s="47"/>
      <c r="R218" s="47"/>
      <c r="S218" s="47"/>
      <c r="T218" s="47"/>
      <c r="U218" s="48"/>
      <c r="V218" s="309" t="str">
        <f t="shared" si="17"/>
        <v/>
      </c>
      <c r="W218" s="46"/>
      <c r="X218" s="36"/>
      <c r="Y218" s="47"/>
      <c r="Z218" s="47"/>
      <c r="AA218" s="47"/>
      <c r="AB218" s="36"/>
      <c r="AC218" s="43"/>
      <c r="AD218" s="4"/>
      <c r="AE218" s="4"/>
    </row>
    <row r="219" spans="1:31" s="31" customFormat="1" ht="20.100000000000001" customHeight="1" x14ac:dyDescent="0.25">
      <c r="A219" s="333">
        <v>212</v>
      </c>
      <c r="B219" s="32"/>
      <c r="C219" s="33"/>
      <c r="D219" s="34"/>
      <c r="E219" s="35"/>
      <c r="F219" s="36"/>
      <c r="G219" s="37"/>
      <c r="H219" s="38"/>
      <c r="I219" s="44" t="str">
        <f t="shared" si="14"/>
        <v/>
      </c>
      <c r="J219" s="35"/>
      <c r="K219" s="36"/>
      <c r="L219" s="45" t="str">
        <f t="shared" si="15"/>
        <v/>
      </c>
      <c r="M219" s="306" t="str">
        <f t="shared" si="16"/>
        <v/>
      </c>
      <c r="N219" s="46"/>
      <c r="O219" s="47"/>
      <c r="P219" s="47"/>
      <c r="Q219" s="47"/>
      <c r="R219" s="47"/>
      <c r="S219" s="47"/>
      <c r="T219" s="47"/>
      <c r="U219" s="48"/>
      <c r="V219" s="309" t="str">
        <f t="shared" si="17"/>
        <v/>
      </c>
      <c r="W219" s="46"/>
      <c r="X219" s="36"/>
      <c r="Y219" s="47"/>
      <c r="Z219" s="47"/>
      <c r="AA219" s="47"/>
      <c r="AB219" s="36"/>
      <c r="AC219" s="43"/>
      <c r="AD219" s="4"/>
      <c r="AE219" s="4"/>
    </row>
    <row r="220" spans="1:31" s="31" customFormat="1" ht="20.100000000000001" customHeight="1" x14ac:dyDescent="0.25">
      <c r="A220" s="333">
        <v>213</v>
      </c>
      <c r="B220" s="32"/>
      <c r="C220" s="33"/>
      <c r="D220" s="34"/>
      <c r="E220" s="35"/>
      <c r="F220" s="36"/>
      <c r="G220" s="37"/>
      <c r="H220" s="38"/>
      <c r="I220" s="44" t="str">
        <f t="shared" si="14"/>
        <v/>
      </c>
      <c r="J220" s="35"/>
      <c r="K220" s="36"/>
      <c r="L220" s="45" t="str">
        <f t="shared" si="15"/>
        <v/>
      </c>
      <c r="M220" s="306" t="str">
        <f t="shared" si="16"/>
        <v/>
      </c>
      <c r="N220" s="46"/>
      <c r="O220" s="47"/>
      <c r="P220" s="47"/>
      <c r="Q220" s="47"/>
      <c r="R220" s="47"/>
      <c r="S220" s="47"/>
      <c r="T220" s="47"/>
      <c r="U220" s="48"/>
      <c r="V220" s="309" t="str">
        <f t="shared" si="17"/>
        <v/>
      </c>
      <c r="W220" s="46"/>
      <c r="X220" s="36"/>
      <c r="Y220" s="47"/>
      <c r="Z220" s="47"/>
      <c r="AA220" s="47"/>
      <c r="AB220" s="36"/>
      <c r="AC220" s="43"/>
      <c r="AD220" s="4"/>
      <c r="AE220" s="4"/>
    </row>
    <row r="221" spans="1:31" s="31" customFormat="1" ht="20.100000000000001" customHeight="1" x14ac:dyDescent="0.25">
      <c r="A221" s="333">
        <v>214</v>
      </c>
      <c r="B221" s="32"/>
      <c r="C221" s="33"/>
      <c r="D221" s="34"/>
      <c r="E221" s="35"/>
      <c r="F221" s="36"/>
      <c r="G221" s="37"/>
      <c r="H221" s="38"/>
      <c r="I221" s="44" t="str">
        <f t="shared" si="14"/>
        <v/>
      </c>
      <c r="J221" s="35"/>
      <c r="K221" s="36"/>
      <c r="L221" s="45" t="str">
        <f t="shared" si="15"/>
        <v/>
      </c>
      <c r="M221" s="306" t="str">
        <f t="shared" si="16"/>
        <v/>
      </c>
      <c r="N221" s="46"/>
      <c r="O221" s="47"/>
      <c r="P221" s="47"/>
      <c r="Q221" s="47"/>
      <c r="R221" s="47"/>
      <c r="S221" s="47"/>
      <c r="T221" s="47"/>
      <c r="U221" s="48"/>
      <c r="V221" s="309" t="str">
        <f t="shared" si="17"/>
        <v/>
      </c>
      <c r="W221" s="46"/>
      <c r="X221" s="36"/>
      <c r="Y221" s="47"/>
      <c r="Z221" s="47"/>
      <c r="AA221" s="47"/>
      <c r="AB221" s="36"/>
      <c r="AC221" s="43"/>
      <c r="AD221" s="4"/>
      <c r="AE221" s="4"/>
    </row>
    <row r="222" spans="1:31" s="31" customFormat="1" ht="20.100000000000001" customHeight="1" x14ac:dyDescent="0.25">
      <c r="A222" s="333">
        <v>215</v>
      </c>
      <c r="B222" s="32"/>
      <c r="C222" s="33"/>
      <c r="D222" s="34"/>
      <c r="E222" s="35"/>
      <c r="F222" s="36"/>
      <c r="G222" s="37"/>
      <c r="H222" s="38"/>
      <c r="I222" s="44" t="str">
        <f t="shared" si="14"/>
        <v/>
      </c>
      <c r="J222" s="35"/>
      <c r="K222" s="36"/>
      <c r="L222" s="45" t="str">
        <f t="shared" si="15"/>
        <v/>
      </c>
      <c r="M222" s="306" t="str">
        <f t="shared" si="16"/>
        <v/>
      </c>
      <c r="N222" s="46"/>
      <c r="O222" s="47"/>
      <c r="P222" s="47"/>
      <c r="Q222" s="47"/>
      <c r="R222" s="47"/>
      <c r="S222" s="47"/>
      <c r="T222" s="47"/>
      <c r="U222" s="48"/>
      <c r="V222" s="309" t="str">
        <f t="shared" si="17"/>
        <v/>
      </c>
      <c r="W222" s="46"/>
      <c r="X222" s="36"/>
      <c r="Y222" s="47"/>
      <c r="Z222" s="47"/>
      <c r="AA222" s="47"/>
      <c r="AB222" s="36"/>
      <c r="AC222" s="43"/>
      <c r="AD222" s="4"/>
      <c r="AE222" s="4"/>
    </row>
    <row r="223" spans="1:31" s="31" customFormat="1" ht="20.100000000000001" customHeight="1" x14ac:dyDescent="0.25">
      <c r="A223" s="333">
        <v>216</v>
      </c>
      <c r="B223" s="32"/>
      <c r="C223" s="33"/>
      <c r="D223" s="34"/>
      <c r="E223" s="35"/>
      <c r="F223" s="36"/>
      <c r="G223" s="37"/>
      <c r="H223" s="38"/>
      <c r="I223" s="44" t="str">
        <f t="shared" si="14"/>
        <v/>
      </c>
      <c r="J223" s="35"/>
      <c r="K223" s="36"/>
      <c r="L223" s="45" t="str">
        <f t="shared" si="15"/>
        <v/>
      </c>
      <c r="M223" s="306" t="str">
        <f t="shared" si="16"/>
        <v/>
      </c>
      <c r="N223" s="46"/>
      <c r="O223" s="47"/>
      <c r="P223" s="47"/>
      <c r="Q223" s="47"/>
      <c r="R223" s="47"/>
      <c r="S223" s="47"/>
      <c r="T223" s="47"/>
      <c r="U223" s="48"/>
      <c r="V223" s="309" t="str">
        <f t="shared" si="17"/>
        <v/>
      </c>
      <c r="W223" s="46"/>
      <c r="X223" s="36"/>
      <c r="Y223" s="47"/>
      <c r="Z223" s="47"/>
      <c r="AA223" s="47"/>
      <c r="AB223" s="36"/>
      <c r="AC223" s="43"/>
      <c r="AD223" s="4"/>
      <c r="AE223" s="4"/>
    </row>
    <row r="224" spans="1:31" s="31" customFormat="1" ht="20.100000000000001" customHeight="1" x14ac:dyDescent="0.25">
      <c r="A224" s="333">
        <v>217</v>
      </c>
      <c r="B224" s="32"/>
      <c r="C224" s="33"/>
      <c r="D224" s="34"/>
      <c r="E224" s="35"/>
      <c r="F224" s="36"/>
      <c r="G224" s="37"/>
      <c r="H224" s="38"/>
      <c r="I224" s="44" t="str">
        <f t="shared" si="14"/>
        <v/>
      </c>
      <c r="J224" s="35"/>
      <c r="K224" s="36"/>
      <c r="L224" s="45" t="str">
        <f t="shared" si="15"/>
        <v/>
      </c>
      <c r="M224" s="306" t="str">
        <f t="shared" si="16"/>
        <v/>
      </c>
      <c r="N224" s="46"/>
      <c r="O224" s="47"/>
      <c r="P224" s="47"/>
      <c r="Q224" s="47"/>
      <c r="R224" s="47"/>
      <c r="S224" s="47"/>
      <c r="T224" s="47"/>
      <c r="U224" s="48"/>
      <c r="V224" s="309" t="str">
        <f t="shared" si="17"/>
        <v/>
      </c>
      <c r="W224" s="46"/>
      <c r="X224" s="36"/>
      <c r="Y224" s="47"/>
      <c r="Z224" s="47"/>
      <c r="AA224" s="47"/>
      <c r="AB224" s="36"/>
      <c r="AC224" s="43"/>
      <c r="AD224" s="4"/>
      <c r="AE224" s="4"/>
    </row>
    <row r="225" spans="1:31" s="31" customFormat="1" ht="20.100000000000001" customHeight="1" x14ac:dyDescent="0.25">
      <c r="A225" s="333">
        <v>218</v>
      </c>
      <c r="B225" s="32"/>
      <c r="C225" s="33"/>
      <c r="D225" s="34"/>
      <c r="E225" s="35"/>
      <c r="F225" s="36"/>
      <c r="G225" s="37"/>
      <c r="H225" s="38"/>
      <c r="I225" s="44" t="str">
        <f t="shared" si="14"/>
        <v/>
      </c>
      <c r="J225" s="35"/>
      <c r="K225" s="36"/>
      <c r="L225" s="45" t="str">
        <f t="shared" si="15"/>
        <v/>
      </c>
      <c r="M225" s="306" t="str">
        <f t="shared" si="16"/>
        <v/>
      </c>
      <c r="N225" s="46"/>
      <c r="O225" s="47"/>
      <c r="P225" s="47"/>
      <c r="Q225" s="47"/>
      <c r="R225" s="47"/>
      <c r="S225" s="47"/>
      <c r="T225" s="47"/>
      <c r="U225" s="48"/>
      <c r="V225" s="309" t="str">
        <f t="shared" si="17"/>
        <v/>
      </c>
      <c r="W225" s="46"/>
      <c r="X225" s="36"/>
      <c r="Y225" s="47"/>
      <c r="Z225" s="47"/>
      <c r="AA225" s="47"/>
      <c r="AB225" s="36"/>
      <c r="AC225" s="43"/>
      <c r="AD225" s="4"/>
      <c r="AE225" s="4"/>
    </row>
    <row r="226" spans="1:31" s="31" customFormat="1" ht="20.100000000000001" customHeight="1" x14ac:dyDescent="0.25">
      <c r="A226" s="333">
        <v>219</v>
      </c>
      <c r="B226" s="32"/>
      <c r="C226" s="33"/>
      <c r="D226" s="34"/>
      <c r="E226" s="35"/>
      <c r="F226" s="36"/>
      <c r="G226" s="37"/>
      <c r="H226" s="38"/>
      <c r="I226" s="44" t="str">
        <f t="shared" si="14"/>
        <v/>
      </c>
      <c r="J226" s="35"/>
      <c r="K226" s="36"/>
      <c r="L226" s="45" t="str">
        <f t="shared" si="15"/>
        <v/>
      </c>
      <c r="M226" s="306" t="str">
        <f t="shared" si="16"/>
        <v/>
      </c>
      <c r="N226" s="46"/>
      <c r="O226" s="47"/>
      <c r="P226" s="47"/>
      <c r="Q226" s="47"/>
      <c r="R226" s="47"/>
      <c r="S226" s="47"/>
      <c r="T226" s="47"/>
      <c r="U226" s="48"/>
      <c r="V226" s="309" t="str">
        <f t="shared" si="17"/>
        <v/>
      </c>
      <c r="W226" s="46"/>
      <c r="X226" s="36"/>
      <c r="Y226" s="47"/>
      <c r="Z226" s="47"/>
      <c r="AA226" s="47"/>
      <c r="AB226" s="36"/>
      <c r="AC226" s="43"/>
      <c r="AD226" s="4"/>
      <c r="AE226" s="4"/>
    </row>
    <row r="227" spans="1:31" s="31" customFormat="1" ht="20.100000000000001" customHeight="1" x14ac:dyDescent="0.25">
      <c r="A227" s="333">
        <v>220</v>
      </c>
      <c r="B227" s="32"/>
      <c r="C227" s="33"/>
      <c r="D227" s="34"/>
      <c r="E227" s="35"/>
      <c r="F227" s="36"/>
      <c r="G227" s="37"/>
      <c r="H227" s="38"/>
      <c r="I227" s="44" t="str">
        <f t="shared" si="14"/>
        <v/>
      </c>
      <c r="J227" s="35"/>
      <c r="K227" s="36"/>
      <c r="L227" s="45" t="str">
        <f t="shared" si="15"/>
        <v/>
      </c>
      <c r="M227" s="306" t="str">
        <f t="shared" si="16"/>
        <v/>
      </c>
      <c r="N227" s="46"/>
      <c r="O227" s="47"/>
      <c r="P227" s="47"/>
      <c r="Q227" s="47"/>
      <c r="R227" s="47"/>
      <c r="S227" s="47"/>
      <c r="T227" s="47"/>
      <c r="U227" s="48"/>
      <c r="V227" s="309" t="str">
        <f t="shared" si="17"/>
        <v/>
      </c>
      <c r="W227" s="46"/>
      <c r="X227" s="36"/>
      <c r="Y227" s="47"/>
      <c r="Z227" s="47"/>
      <c r="AA227" s="47"/>
      <c r="AB227" s="36"/>
      <c r="AC227" s="43"/>
      <c r="AD227" s="4"/>
      <c r="AE227" s="4"/>
    </row>
    <row r="228" spans="1:31" s="31" customFormat="1" ht="20.100000000000001" customHeight="1" x14ac:dyDescent="0.25">
      <c r="A228" s="333">
        <v>221</v>
      </c>
      <c r="B228" s="32"/>
      <c r="C228" s="33"/>
      <c r="D228" s="34"/>
      <c r="E228" s="35"/>
      <c r="F228" s="36"/>
      <c r="G228" s="37"/>
      <c r="H228" s="38"/>
      <c r="I228" s="44" t="str">
        <f t="shared" si="14"/>
        <v/>
      </c>
      <c r="J228" s="35"/>
      <c r="K228" s="36"/>
      <c r="L228" s="45" t="str">
        <f t="shared" si="15"/>
        <v/>
      </c>
      <c r="M228" s="306" t="str">
        <f t="shared" si="16"/>
        <v/>
      </c>
      <c r="N228" s="46"/>
      <c r="O228" s="47"/>
      <c r="P228" s="47"/>
      <c r="Q228" s="47"/>
      <c r="R228" s="47"/>
      <c r="S228" s="47"/>
      <c r="T228" s="47"/>
      <c r="U228" s="48"/>
      <c r="V228" s="309" t="str">
        <f t="shared" si="17"/>
        <v/>
      </c>
      <c r="W228" s="46"/>
      <c r="X228" s="36"/>
      <c r="Y228" s="47"/>
      <c r="Z228" s="47"/>
      <c r="AA228" s="47"/>
      <c r="AB228" s="36"/>
      <c r="AC228" s="43"/>
      <c r="AD228" s="4"/>
      <c r="AE228" s="4"/>
    </row>
    <row r="229" spans="1:31" s="31" customFormat="1" ht="20.100000000000001" customHeight="1" x14ac:dyDescent="0.25">
      <c r="A229" s="333">
        <v>222</v>
      </c>
      <c r="B229" s="32"/>
      <c r="C229" s="33"/>
      <c r="D229" s="34"/>
      <c r="E229" s="35"/>
      <c r="F229" s="36"/>
      <c r="G229" s="37"/>
      <c r="H229" s="38"/>
      <c r="I229" s="44" t="str">
        <f t="shared" si="14"/>
        <v/>
      </c>
      <c r="J229" s="35"/>
      <c r="K229" s="36"/>
      <c r="L229" s="45" t="str">
        <f t="shared" si="15"/>
        <v/>
      </c>
      <c r="M229" s="306" t="str">
        <f t="shared" si="16"/>
        <v/>
      </c>
      <c r="N229" s="46"/>
      <c r="O229" s="47"/>
      <c r="P229" s="47"/>
      <c r="Q229" s="47"/>
      <c r="R229" s="47"/>
      <c r="S229" s="47"/>
      <c r="T229" s="47"/>
      <c r="U229" s="48"/>
      <c r="V229" s="309" t="str">
        <f t="shared" si="17"/>
        <v/>
      </c>
      <c r="W229" s="46"/>
      <c r="X229" s="36"/>
      <c r="Y229" s="47"/>
      <c r="Z229" s="47"/>
      <c r="AA229" s="47"/>
      <c r="AB229" s="36"/>
      <c r="AC229" s="43"/>
      <c r="AD229" s="4"/>
      <c r="AE229" s="4"/>
    </row>
    <row r="230" spans="1:31" s="31" customFormat="1" ht="20.100000000000001" customHeight="1" x14ac:dyDescent="0.25">
      <c r="A230" s="333">
        <v>223</v>
      </c>
      <c r="B230" s="32"/>
      <c r="C230" s="33"/>
      <c r="D230" s="34"/>
      <c r="E230" s="35"/>
      <c r="F230" s="36"/>
      <c r="G230" s="37"/>
      <c r="H230" s="38"/>
      <c r="I230" s="44" t="str">
        <f t="shared" si="14"/>
        <v/>
      </c>
      <c r="J230" s="35"/>
      <c r="K230" s="36"/>
      <c r="L230" s="45" t="str">
        <f t="shared" si="15"/>
        <v/>
      </c>
      <c r="M230" s="306" t="str">
        <f t="shared" si="16"/>
        <v/>
      </c>
      <c r="N230" s="46"/>
      <c r="O230" s="47"/>
      <c r="P230" s="47"/>
      <c r="Q230" s="47"/>
      <c r="R230" s="47"/>
      <c r="S230" s="47"/>
      <c r="T230" s="47"/>
      <c r="U230" s="48"/>
      <c r="V230" s="309" t="str">
        <f t="shared" si="17"/>
        <v/>
      </c>
      <c r="W230" s="46"/>
      <c r="X230" s="36"/>
      <c r="Y230" s="47"/>
      <c r="Z230" s="47"/>
      <c r="AA230" s="47"/>
      <c r="AB230" s="36"/>
      <c r="AC230" s="43"/>
      <c r="AD230" s="4"/>
      <c r="AE230" s="4"/>
    </row>
    <row r="231" spans="1:31" s="31" customFormat="1" ht="20.100000000000001" customHeight="1" x14ac:dyDescent="0.25">
      <c r="A231" s="333">
        <v>224</v>
      </c>
      <c r="B231" s="32"/>
      <c r="C231" s="33"/>
      <c r="D231" s="34"/>
      <c r="E231" s="35"/>
      <c r="F231" s="36"/>
      <c r="G231" s="37"/>
      <c r="H231" s="38"/>
      <c r="I231" s="44" t="str">
        <f t="shared" si="14"/>
        <v/>
      </c>
      <c r="J231" s="35"/>
      <c r="K231" s="36"/>
      <c r="L231" s="45" t="str">
        <f t="shared" si="15"/>
        <v/>
      </c>
      <c r="M231" s="306" t="str">
        <f t="shared" si="16"/>
        <v/>
      </c>
      <c r="N231" s="46"/>
      <c r="O231" s="47"/>
      <c r="P231" s="47"/>
      <c r="Q231" s="47"/>
      <c r="R231" s="47"/>
      <c r="S231" s="47"/>
      <c r="T231" s="47"/>
      <c r="U231" s="48"/>
      <c r="V231" s="309" t="str">
        <f t="shared" si="17"/>
        <v/>
      </c>
      <c r="W231" s="46"/>
      <c r="X231" s="36"/>
      <c r="Y231" s="47"/>
      <c r="Z231" s="47"/>
      <c r="AA231" s="47"/>
      <c r="AB231" s="36"/>
      <c r="AC231" s="43"/>
      <c r="AD231" s="4"/>
      <c r="AE231" s="4"/>
    </row>
    <row r="232" spans="1:31" s="31" customFormat="1" ht="20.100000000000001" customHeight="1" x14ac:dyDescent="0.25">
      <c r="A232" s="333">
        <v>225</v>
      </c>
      <c r="B232" s="32"/>
      <c r="C232" s="33"/>
      <c r="D232" s="34"/>
      <c r="E232" s="35"/>
      <c r="F232" s="36"/>
      <c r="G232" s="37"/>
      <c r="H232" s="38"/>
      <c r="I232" s="44" t="str">
        <f t="shared" si="14"/>
        <v/>
      </c>
      <c r="J232" s="35"/>
      <c r="K232" s="36"/>
      <c r="L232" s="45" t="str">
        <f t="shared" si="15"/>
        <v/>
      </c>
      <c r="M232" s="306" t="str">
        <f t="shared" si="16"/>
        <v/>
      </c>
      <c r="N232" s="46"/>
      <c r="O232" s="47"/>
      <c r="P232" s="47"/>
      <c r="Q232" s="47"/>
      <c r="R232" s="47"/>
      <c r="S232" s="47"/>
      <c r="T232" s="47"/>
      <c r="U232" s="48"/>
      <c r="V232" s="309" t="str">
        <f t="shared" si="17"/>
        <v/>
      </c>
      <c r="W232" s="46"/>
      <c r="X232" s="36"/>
      <c r="Y232" s="47"/>
      <c r="Z232" s="47"/>
      <c r="AA232" s="47"/>
      <c r="AB232" s="36"/>
      <c r="AC232" s="43"/>
      <c r="AD232" s="4"/>
      <c r="AE232" s="4"/>
    </row>
    <row r="233" spans="1:31" s="31" customFormat="1" ht="20.100000000000001" customHeight="1" x14ac:dyDescent="0.25">
      <c r="A233" s="333">
        <v>226</v>
      </c>
      <c r="B233" s="32"/>
      <c r="C233" s="33"/>
      <c r="D233" s="34"/>
      <c r="E233" s="35"/>
      <c r="F233" s="36"/>
      <c r="G233" s="37"/>
      <c r="H233" s="38"/>
      <c r="I233" s="44" t="str">
        <f t="shared" si="14"/>
        <v/>
      </c>
      <c r="J233" s="35"/>
      <c r="K233" s="36"/>
      <c r="L233" s="45" t="str">
        <f t="shared" si="15"/>
        <v/>
      </c>
      <c r="M233" s="306" t="str">
        <f t="shared" si="16"/>
        <v/>
      </c>
      <c r="N233" s="46"/>
      <c r="O233" s="47"/>
      <c r="P233" s="47"/>
      <c r="Q233" s="47"/>
      <c r="R233" s="47"/>
      <c r="S233" s="47"/>
      <c r="T233" s="47"/>
      <c r="U233" s="48"/>
      <c r="V233" s="309" t="str">
        <f t="shared" si="17"/>
        <v/>
      </c>
      <c r="W233" s="46"/>
      <c r="X233" s="36"/>
      <c r="Y233" s="47"/>
      <c r="Z233" s="47"/>
      <c r="AA233" s="47"/>
      <c r="AB233" s="36"/>
      <c r="AC233" s="43"/>
      <c r="AD233" s="4"/>
      <c r="AE233" s="4"/>
    </row>
    <row r="234" spans="1:31" s="31" customFormat="1" ht="20.100000000000001" customHeight="1" x14ac:dyDescent="0.25">
      <c r="A234" s="333">
        <v>227</v>
      </c>
      <c r="B234" s="32"/>
      <c r="C234" s="33"/>
      <c r="D234" s="34"/>
      <c r="E234" s="35"/>
      <c r="F234" s="36"/>
      <c r="G234" s="37"/>
      <c r="H234" s="38"/>
      <c r="I234" s="44" t="str">
        <f t="shared" si="14"/>
        <v/>
      </c>
      <c r="J234" s="35"/>
      <c r="K234" s="36"/>
      <c r="L234" s="45" t="str">
        <f t="shared" si="15"/>
        <v/>
      </c>
      <c r="M234" s="306" t="str">
        <f t="shared" si="16"/>
        <v/>
      </c>
      <c r="N234" s="46"/>
      <c r="O234" s="47"/>
      <c r="P234" s="47"/>
      <c r="Q234" s="47"/>
      <c r="R234" s="47"/>
      <c r="S234" s="47"/>
      <c r="T234" s="47"/>
      <c r="U234" s="48"/>
      <c r="V234" s="309" t="str">
        <f t="shared" si="17"/>
        <v/>
      </c>
      <c r="W234" s="46"/>
      <c r="X234" s="36"/>
      <c r="Y234" s="47"/>
      <c r="Z234" s="47"/>
      <c r="AA234" s="47"/>
      <c r="AB234" s="36"/>
      <c r="AC234" s="43"/>
      <c r="AD234" s="4"/>
      <c r="AE234" s="4"/>
    </row>
    <row r="235" spans="1:31" s="31" customFormat="1" ht="20.100000000000001" customHeight="1" x14ac:dyDescent="0.25">
      <c r="A235" s="333">
        <v>228</v>
      </c>
      <c r="B235" s="32"/>
      <c r="C235" s="33"/>
      <c r="D235" s="34"/>
      <c r="E235" s="35"/>
      <c r="F235" s="36"/>
      <c r="G235" s="37"/>
      <c r="H235" s="38"/>
      <c r="I235" s="44" t="str">
        <f t="shared" si="14"/>
        <v/>
      </c>
      <c r="J235" s="35"/>
      <c r="K235" s="36"/>
      <c r="L235" s="45" t="str">
        <f t="shared" si="15"/>
        <v/>
      </c>
      <c r="M235" s="306" t="str">
        <f t="shared" si="16"/>
        <v/>
      </c>
      <c r="N235" s="46"/>
      <c r="O235" s="47"/>
      <c r="P235" s="47"/>
      <c r="Q235" s="47"/>
      <c r="R235" s="47"/>
      <c r="S235" s="47"/>
      <c r="T235" s="47"/>
      <c r="U235" s="48"/>
      <c r="V235" s="309" t="str">
        <f t="shared" si="17"/>
        <v/>
      </c>
      <c r="W235" s="46"/>
      <c r="X235" s="36"/>
      <c r="Y235" s="47"/>
      <c r="Z235" s="47"/>
      <c r="AA235" s="47"/>
      <c r="AB235" s="36"/>
      <c r="AC235" s="43"/>
      <c r="AD235" s="4"/>
      <c r="AE235" s="4"/>
    </row>
    <row r="236" spans="1:31" s="31" customFormat="1" ht="20.100000000000001" customHeight="1" x14ac:dyDescent="0.25">
      <c r="A236" s="333">
        <v>229</v>
      </c>
      <c r="B236" s="32"/>
      <c r="C236" s="33"/>
      <c r="D236" s="34"/>
      <c r="E236" s="35"/>
      <c r="F236" s="36"/>
      <c r="G236" s="37"/>
      <c r="H236" s="38"/>
      <c r="I236" s="44" t="str">
        <f t="shared" si="14"/>
        <v/>
      </c>
      <c r="J236" s="35"/>
      <c r="K236" s="36"/>
      <c r="L236" s="45" t="str">
        <f t="shared" si="15"/>
        <v/>
      </c>
      <c r="M236" s="306" t="str">
        <f t="shared" si="16"/>
        <v/>
      </c>
      <c r="N236" s="46"/>
      <c r="O236" s="47"/>
      <c r="P236" s="47"/>
      <c r="Q236" s="47"/>
      <c r="R236" s="47"/>
      <c r="S236" s="47"/>
      <c r="T236" s="47"/>
      <c r="U236" s="48"/>
      <c r="V236" s="309" t="str">
        <f t="shared" si="17"/>
        <v/>
      </c>
      <c r="W236" s="46"/>
      <c r="X236" s="36"/>
      <c r="Y236" s="47"/>
      <c r="Z236" s="47"/>
      <c r="AA236" s="47"/>
      <c r="AB236" s="36"/>
      <c r="AC236" s="43"/>
      <c r="AD236" s="4"/>
      <c r="AE236" s="4"/>
    </row>
    <row r="237" spans="1:31" s="31" customFormat="1" ht="20.100000000000001" customHeight="1" x14ac:dyDescent="0.25">
      <c r="A237" s="333">
        <v>230</v>
      </c>
      <c r="B237" s="32"/>
      <c r="C237" s="33"/>
      <c r="D237" s="34"/>
      <c r="E237" s="35"/>
      <c r="F237" s="36"/>
      <c r="G237" s="37"/>
      <c r="H237" s="38"/>
      <c r="I237" s="44" t="str">
        <f t="shared" si="14"/>
        <v/>
      </c>
      <c r="J237" s="35"/>
      <c r="K237" s="36"/>
      <c r="L237" s="45" t="str">
        <f t="shared" si="15"/>
        <v/>
      </c>
      <c r="M237" s="306" t="str">
        <f t="shared" si="16"/>
        <v/>
      </c>
      <c r="N237" s="46"/>
      <c r="O237" s="47"/>
      <c r="P237" s="47"/>
      <c r="Q237" s="47"/>
      <c r="R237" s="47"/>
      <c r="S237" s="47"/>
      <c r="T237" s="47"/>
      <c r="U237" s="48"/>
      <c r="V237" s="309" t="str">
        <f t="shared" si="17"/>
        <v/>
      </c>
      <c r="W237" s="46"/>
      <c r="X237" s="36"/>
      <c r="Y237" s="47"/>
      <c r="Z237" s="47"/>
      <c r="AA237" s="47"/>
      <c r="AB237" s="36"/>
      <c r="AC237" s="43"/>
      <c r="AD237" s="4"/>
      <c r="AE237" s="4"/>
    </row>
    <row r="238" spans="1:31" s="31" customFormat="1" ht="20.100000000000001" customHeight="1" x14ac:dyDescent="0.25">
      <c r="A238" s="333">
        <v>231</v>
      </c>
      <c r="B238" s="32"/>
      <c r="C238" s="33"/>
      <c r="D238" s="34"/>
      <c r="E238" s="35"/>
      <c r="F238" s="36"/>
      <c r="G238" s="37"/>
      <c r="H238" s="38"/>
      <c r="I238" s="44" t="str">
        <f t="shared" si="14"/>
        <v/>
      </c>
      <c r="J238" s="35"/>
      <c r="K238" s="36"/>
      <c r="L238" s="45" t="str">
        <f t="shared" si="15"/>
        <v/>
      </c>
      <c r="M238" s="306" t="str">
        <f t="shared" si="16"/>
        <v/>
      </c>
      <c r="N238" s="46"/>
      <c r="O238" s="47"/>
      <c r="P238" s="47"/>
      <c r="Q238" s="47"/>
      <c r="R238" s="47"/>
      <c r="S238" s="47"/>
      <c r="T238" s="47"/>
      <c r="U238" s="48"/>
      <c r="V238" s="309" t="str">
        <f t="shared" si="17"/>
        <v/>
      </c>
      <c r="W238" s="46"/>
      <c r="X238" s="36"/>
      <c r="Y238" s="47"/>
      <c r="Z238" s="47"/>
      <c r="AA238" s="47"/>
      <c r="AB238" s="36"/>
      <c r="AC238" s="43"/>
      <c r="AD238" s="4"/>
      <c r="AE238" s="4"/>
    </row>
    <row r="239" spans="1:31" s="31" customFormat="1" ht="20.100000000000001" customHeight="1" x14ac:dyDescent="0.25">
      <c r="A239" s="333">
        <v>232</v>
      </c>
      <c r="B239" s="32"/>
      <c r="C239" s="33"/>
      <c r="D239" s="34"/>
      <c r="E239" s="35"/>
      <c r="F239" s="36"/>
      <c r="G239" s="37"/>
      <c r="H239" s="38"/>
      <c r="I239" s="44" t="str">
        <f t="shared" si="14"/>
        <v/>
      </c>
      <c r="J239" s="35"/>
      <c r="K239" s="36"/>
      <c r="L239" s="45" t="str">
        <f t="shared" si="15"/>
        <v/>
      </c>
      <c r="M239" s="306" t="str">
        <f t="shared" si="16"/>
        <v/>
      </c>
      <c r="N239" s="46"/>
      <c r="O239" s="47"/>
      <c r="P239" s="47"/>
      <c r="Q239" s="47"/>
      <c r="R239" s="47"/>
      <c r="S239" s="47"/>
      <c r="T239" s="47"/>
      <c r="U239" s="48"/>
      <c r="V239" s="309" t="str">
        <f t="shared" si="17"/>
        <v/>
      </c>
      <c r="W239" s="46"/>
      <c r="X239" s="36"/>
      <c r="Y239" s="47"/>
      <c r="Z239" s="47"/>
      <c r="AA239" s="47"/>
      <c r="AB239" s="36"/>
      <c r="AC239" s="43"/>
      <c r="AD239" s="4"/>
      <c r="AE239" s="4"/>
    </row>
    <row r="240" spans="1:31" s="31" customFormat="1" ht="20.100000000000001" customHeight="1" x14ac:dyDescent="0.25">
      <c r="A240" s="333">
        <v>233</v>
      </c>
      <c r="B240" s="32"/>
      <c r="C240" s="33"/>
      <c r="D240" s="34"/>
      <c r="E240" s="35"/>
      <c r="F240" s="36"/>
      <c r="G240" s="37"/>
      <c r="H240" s="38"/>
      <c r="I240" s="44" t="str">
        <f t="shared" si="14"/>
        <v/>
      </c>
      <c r="J240" s="35"/>
      <c r="K240" s="36"/>
      <c r="L240" s="45" t="str">
        <f t="shared" si="15"/>
        <v/>
      </c>
      <c r="M240" s="306" t="str">
        <f t="shared" si="16"/>
        <v/>
      </c>
      <c r="N240" s="46"/>
      <c r="O240" s="47"/>
      <c r="P240" s="47"/>
      <c r="Q240" s="47"/>
      <c r="R240" s="47"/>
      <c r="S240" s="47"/>
      <c r="T240" s="47"/>
      <c r="U240" s="48"/>
      <c r="V240" s="309" t="str">
        <f t="shared" si="17"/>
        <v/>
      </c>
      <c r="W240" s="46"/>
      <c r="X240" s="36"/>
      <c r="Y240" s="47"/>
      <c r="Z240" s="47"/>
      <c r="AA240" s="47"/>
      <c r="AB240" s="36"/>
      <c r="AC240" s="43"/>
      <c r="AD240" s="4"/>
      <c r="AE240" s="4"/>
    </row>
    <row r="241" spans="1:31" s="31" customFormat="1" ht="20.100000000000001" customHeight="1" x14ac:dyDescent="0.25">
      <c r="A241" s="333">
        <v>234</v>
      </c>
      <c r="B241" s="32"/>
      <c r="C241" s="33"/>
      <c r="D241" s="34"/>
      <c r="E241" s="35"/>
      <c r="F241" s="36"/>
      <c r="G241" s="37"/>
      <c r="H241" s="38"/>
      <c r="I241" s="44" t="str">
        <f t="shared" si="14"/>
        <v/>
      </c>
      <c r="J241" s="35"/>
      <c r="K241" s="36"/>
      <c r="L241" s="45" t="str">
        <f t="shared" si="15"/>
        <v/>
      </c>
      <c r="M241" s="306" t="str">
        <f t="shared" si="16"/>
        <v/>
      </c>
      <c r="N241" s="46"/>
      <c r="O241" s="47"/>
      <c r="P241" s="47"/>
      <c r="Q241" s="47"/>
      <c r="R241" s="47"/>
      <c r="S241" s="47"/>
      <c r="T241" s="47"/>
      <c r="U241" s="48"/>
      <c r="V241" s="309" t="str">
        <f t="shared" si="17"/>
        <v/>
      </c>
      <c r="W241" s="46"/>
      <c r="X241" s="36"/>
      <c r="Y241" s="47"/>
      <c r="Z241" s="47"/>
      <c r="AA241" s="47"/>
      <c r="AB241" s="36"/>
      <c r="AC241" s="43"/>
      <c r="AD241" s="4"/>
      <c r="AE241" s="4"/>
    </row>
    <row r="242" spans="1:31" s="31" customFormat="1" ht="20.100000000000001" customHeight="1" x14ac:dyDescent="0.25">
      <c r="A242" s="333">
        <v>235</v>
      </c>
      <c r="B242" s="32"/>
      <c r="C242" s="33"/>
      <c r="D242" s="34"/>
      <c r="E242" s="35"/>
      <c r="F242" s="36"/>
      <c r="G242" s="37"/>
      <c r="H242" s="38"/>
      <c r="I242" s="44" t="str">
        <f t="shared" si="14"/>
        <v/>
      </c>
      <c r="J242" s="35"/>
      <c r="K242" s="36"/>
      <c r="L242" s="45" t="str">
        <f t="shared" si="15"/>
        <v/>
      </c>
      <c r="M242" s="306" t="str">
        <f t="shared" si="16"/>
        <v/>
      </c>
      <c r="N242" s="46"/>
      <c r="O242" s="47"/>
      <c r="P242" s="47"/>
      <c r="Q242" s="47"/>
      <c r="R242" s="47"/>
      <c r="S242" s="47"/>
      <c r="T242" s="47"/>
      <c r="U242" s="48"/>
      <c r="V242" s="309" t="str">
        <f t="shared" si="17"/>
        <v/>
      </c>
      <c r="W242" s="46"/>
      <c r="X242" s="36"/>
      <c r="Y242" s="47"/>
      <c r="Z242" s="47"/>
      <c r="AA242" s="47"/>
      <c r="AB242" s="36"/>
      <c r="AC242" s="43"/>
      <c r="AD242" s="4"/>
      <c r="AE242" s="4"/>
    </row>
    <row r="243" spans="1:31" s="31" customFormat="1" ht="20.100000000000001" customHeight="1" x14ac:dyDescent="0.25">
      <c r="A243" s="333">
        <v>236</v>
      </c>
      <c r="B243" s="32"/>
      <c r="C243" s="33"/>
      <c r="D243" s="34"/>
      <c r="E243" s="35"/>
      <c r="F243" s="36"/>
      <c r="G243" s="37"/>
      <c r="H243" s="38"/>
      <c r="I243" s="44" t="str">
        <f t="shared" si="14"/>
        <v/>
      </c>
      <c r="J243" s="35"/>
      <c r="K243" s="36"/>
      <c r="L243" s="45" t="str">
        <f t="shared" si="15"/>
        <v/>
      </c>
      <c r="M243" s="306" t="str">
        <f t="shared" si="16"/>
        <v/>
      </c>
      <c r="N243" s="46"/>
      <c r="O243" s="47"/>
      <c r="P243" s="47"/>
      <c r="Q243" s="47"/>
      <c r="R243" s="47"/>
      <c r="S243" s="47"/>
      <c r="T243" s="47"/>
      <c r="U243" s="48"/>
      <c r="V243" s="309" t="str">
        <f t="shared" si="17"/>
        <v/>
      </c>
      <c r="W243" s="46"/>
      <c r="X243" s="36"/>
      <c r="Y243" s="47"/>
      <c r="Z243" s="47"/>
      <c r="AA243" s="47"/>
      <c r="AB243" s="36"/>
      <c r="AC243" s="43"/>
      <c r="AD243" s="4"/>
      <c r="AE243" s="4"/>
    </row>
    <row r="244" spans="1:31" s="31" customFormat="1" ht="20.100000000000001" customHeight="1" x14ac:dyDescent="0.25">
      <c r="A244" s="333">
        <v>237</v>
      </c>
      <c r="B244" s="32"/>
      <c r="C244" s="33"/>
      <c r="D244" s="34"/>
      <c r="E244" s="35"/>
      <c r="F244" s="36"/>
      <c r="G244" s="37"/>
      <c r="H244" s="38"/>
      <c r="I244" s="44" t="str">
        <f t="shared" si="14"/>
        <v/>
      </c>
      <c r="J244" s="35"/>
      <c r="K244" s="36"/>
      <c r="L244" s="45" t="str">
        <f t="shared" si="15"/>
        <v/>
      </c>
      <c r="M244" s="306" t="str">
        <f t="shared" si="16"/>
        <v/>
      </c>
      <c r="N244" s="46"/>
      <c r="O244" s="47"/>
      <c r="P244" s="47"/>
      <c r="Q244" s="47"/>
      <c r="R244" s="47"/>
      <c r="S244" s="47"/>
      <c r="T244" s="47"/>
      <c r="U244" s="48"/>
      <c r="V244" s="309" t="str">
        <f t="shared" si="17"/>
        <v/>
      </c>
      <c r="W244" s="46"/>
      <c r="X244" s="36"/>
      <c r="Y244" s="47"/>
      <c r="Z244" s="47"/>
      <c r="AA244" s="47"/>
      <c r="AB244" s="36"/>
      <c r="AC244" s="43"/>
      <c r="AD244" s="4"/>
      <c r="AE244" s="4"/>
    </row>
    <row r="245" spans="1:31" s="31" customFormat="1" ht="20.100000000000001" customHeight="1" x14ac:dyDescent="0.25">
      <c r="A245" s="333">
        <v>238</v>
      </c>
      <c r="B245" s="32"/>
      <c r="C245" s="33"/>
      <c r="D245" s="34"/>
      <c r="E245" s="35"/>
      <c r="F245" s="36"/>
      <c r="G245" s="37"/>
      <c r="H245" s="38"/>
      <c r="I245" s="44" t="str">
        <f t="shared" si="14"/>
        <v/>
      </c>
      <c r="J245" s="35"/>
      <c r="K245" s="36"/>
      <c r="L245" s="45" t="str">
        <f t="shared" si="15"/>
        <v/>
      </c>
      <c r="M245" s="306" t="str">
        <f t="shared" si="16"/>
        <v/>
      </c>
      <c r="N245" s="46"/>
      <c r="O245" s="47"/>
      <c r="P245" s="47"/>
      <c r="Q245" s="47"/>
      <c r="R245" s="47"/>
      <c r="S245" s="47"/>
      <c r="T245" s="47"/>
      <c r="U245" s="48"/>
      <c r="V245" s="309" t="str">
        <f t="shared" si="17"/>
        <v/>
      </c>
      <c r="W245" s="46"/>
      <c r="X245" s="36"/>
      <c r="Y245" s="47"/>
      <c r="Z245" s="47"/>
      <c r="AA245" s="47"/>
      <c r="AB245" s="36"/>
      <c r="AC245" s="43"/>
      <c r="AD245" s="4"/>
      <c r="AE245" s="4"/>
    </row>
    <row r="246" spans="1:31" s="31" customFormat="1" ht="20.100000000000001" customHeight="1" x14ac:dyDescent="0.25">
      <c r="A246" s="333">
        <v>239</v>
      </c>
      <c r="B246" s="32"/>
      <c r="C246" s="33"/>
      <c r="D246" s="34"/>
      <c r="E246" s="35"/>
      <c r="F246" s="36"/>
      <c r="G246" s="37"/>
      <c r="H246" s="38"/>
      <c r="I246" s="44" t="str">
        <f t="shared" si="14"/>
        <v/>
      </c>
      <c r="J246" s="35"/>
      <c r="K246" s="36"/>
      <c r="L246" s="45" t="str">
        <f t="shared" si="15"/>
        <v/>
      </c>
      <c r="M246" s="306" t="str">
        <f t="shared" si="16"/>
        <v/>
      </c>
      <c r="N246" s="46"/>
      <c r="O246" s="47"/>
      <c r="P246" s="47"/>
      <c r="Q246" s="47"/>
      <c r="R246" s="47"/>
      <c r="S246" s="47"/>
      <c r="T246" s="47"/>
      <c r="U246" s="48"/>
      <c r="V246" s="309" t="str">
        <f t="shared" si="17"/>
        <v/>
      </c>
      <c r="W246" s="46"/>
      <c r="X246" s="36"/>
      <c r="Y246" s="47"/>
      <c r="Z246" s="47"/>
      <c r="AA246" s="47"/>
      <c r="AB246" s="36"/>
      <c r="AC246" s="43"/>
      <c r="AD246" s="4"/>
      <c r="AE246" s="4"/>
    </row>
    <row r="247" spans="1:31" s="31" customFormat="1" ht="20.100000000000001" customHeight="1" x14ac:dyDescent="0.25">
      <c r="A247" s="333">
        <v>240</v>
      </c>
      <c r="B247" s="32"/>
      <c r="C247" s="33"/>
      <c r="D247" s="34"/>
      <c r="E247" s="35"/>
      <c r="F247" s="36"/>
      <c r="G247" s="37"/>
      <c r="H247" s="38"/>
      <c r="I247" s="44" t="str">
        <f t="shared" si="14"/>
        <v/>
      </c>
      <c r="J247" s="35"/>
      <c r="K247" s="36"/>
      <c r="L247" s="45" t="str">
        <f t="shared" si="15"/>
        <v/>
      </c>
      <c r="M247" s="306" t="str">
        <f t="shared" si="16"/>
        <v/>
      </c>
      <c r="N247" s="46"/>
      <c r="O247" s="47"/>
      <c r="P247" s="47"/>
      <c r="Q247" s="47"/>
      <c r="R247" s="47"/>
      <c r="S247" s="47"/>
      <c r="T247" s="47"/>
      <c r="U247" s="48"/>
      <c r="V247" s="309" t="str">
        <f t="shared" si="17"/>
        <v/>
      </c>
      <c r="W247" s="46"/>
      <c r="X247" s="36"/>
      <c r="Y247" s="47"/>
      <c r="Z247" s="47"/>
      <c r="AA247" s="47"/>
      <c r="AB247" s="36"/>
      <c r="AC247" s="43"/>
      <c r="AD247" s="4"/>
      <c r="AE247" s="4"/>
    </row>
    <row r="248" spans="1:31" s="31" customFormat="1" ht="20.100000000000001" customHeight="1" x14ac:dyDescent="0.25">
      <c r="A248" s="333">
        <v>241</v>
      </c>
      <c r="B248" s="32"/>
      <c r="C248" s="33"/>
      <c r="D248" s="34"/>
      <c r="E248" s="35"/>
      <c r="F248" s="36"/>
      <c r="G248" s="37"/>
      <c r="H248" s="38"/>
      <c r="I248" s="44" t="str">
        <f t="shared" si="14"/>
        <v/>
      </c>
      <c r="J248" s="35"/>
      <c r="K248" s="36"/>
      <c r="L248" s="45" t="str">
        <f t="shared" si="15"/>
        <v/>
      </c>
      <c r="M248" s="306" t="str">
        <f t="shared" si="16"/>
        <v/>
      </c>
      <c r="N248" s="46"/>
      <c r="O248" s="47"/>
      <c r="P248" s="47"/>
      <c r="Q248" s="47"/>
      <c r="R248" s="47"/>
      <c r="S248" s="47"/>
      <c r="T248" s="47"/>
      <c r="U248" s="48"/>
      <c r="V248" s="309" t="str">
        <f t="shared" si="17"/>
        <v/>
      </c>
      <c r="W248" s="46"/>
      <c r="X248" s="36"/>
      <c r="Y248" s="47"/>
      <c r="Z248" s="47"/>
      <c r="AA248" s="47"/>
      <c r="AB248" s="36"/>
      <c r="AC248" s="43"/>
      <c r="AD248" s="4"/>
      <c r="AE248" s="4"/>
    </row>
    <row r="249" spans="1:31" s="31" customFormat="1" ht="20.100000000000001" customHeight="1" x14ac:dyDescent="0.25">
      <c r="A249" s="333">
        <v>242</v>
      </c>
      <c r="B249" s="32"/>
      <c r="C249" s="33"/>
      <c r="D249" s="34"/>
      <c r="E249" s="35"/>
      <c r="F249" s="36"/>
      <c r="G249" s="37"/>
      <c r="H249" s="38"/>
      <c r="I249" s="44" t="str">
        <f t="shared" si="14"/>
        <v/>
      </c>
      <c r="J249" s="35"/>
      <c r="K249" s="36"/>
      <c r="L249" s="45" t="str">
        <f t="shared" si="15"/>
        <v/>
      </c>
      <c r="M249" s="306" t="str">
        <f t="shared" si="16"/>
        <v/>
      </c>
      <c r="N249" s="46"/>
      <c r="O249" s="47"/>
      <c r="P249" s="47"/>
      <c r="Q249" s="47"/>
      <c r="R249" s="47"/>
      <c r="S249" s="47"/>
      <c r="T249" s="47"/>
      <c r="U249" s="48"/>
      <c r="V249" s="309" t="str">
        <f t="shared" si="17"/>
        <v/>
      </c>
      <c r="W249" s="46"/>
      <c r="X249" s="36"/>
      <c r="Y249" s="47"/>
      <c r="Z249" s="47"/>
      <c r="AA249" s="47"/>
      <c r="AB249" s="36"/>
      <c r="AC249" s="43"/>
      <c r="AD249" s="4"/>
      <c r="AE249" s="4"/>
    </row>
    <row r="250" spans="1:31" s="31" customFormat="1" ht="20.100000000000001" customHeight="1" x14ac:dyDescent="0.25">
      <c r="A250" s="333">
        <v>243</v>
      </c>
      <c r="B250" s="32"/>
      <c r="C250" s="33"/>
      <c r="D250" s="34"/>
      <c r="E250" s="35"/>
      <c r="F250" s="36"/>
      <c r="G250" s="37"/>
      <c r="H250" s="38"/>
      <c r="I250" s="44" t="str">
        <f t="shared" si="14"/>
        <v/>
      </c>
      <c r="J250" s="35"/>
      <c r="K250" s="36"/>
      <c r="L250" s="45" t="str">
        <f t="shared" si="15"/>
        <v/>
      </c>
      <c r="M250" s="306" t="str">
        <f t="shared" si="16"/>
        <v/>
      </c>
      <c r="N250" s="46"/>
      <c r="O250" s="47"/>
      <c r="P250" s="47"/>
      <c r="Q250" s="47"/>
      <c r="R250" s="47"/>
      <c r="S250" s="47"/>
      <c r="T250" s="47"/>
      <c r="U250" s="48"/>
      <c r="V250" s="309" t="str">
        <f t="shared" si="17"/>
        <v/>
      </c>
      <c r="W250" s="46"/>
      <c r="X250" s="36"/>
      <c r="Y250" s="47"/>
      <c r="Z250" s="47"/>
      <c r="AA250" s="47"/>
      <c r="AB250" s="36"/>
      <c r="AC250" s="43"/>
      <c r="AD250" s="4"/>
      <c r="AE250" s="4"/>
    </row>
    <row r="251" spans="1:31" s="31" customFormat="1" ht="20.100000000000001" customHeight="1" x14ac:dyDescent="0.25">
      <c r="A251" s="333">
        <v>244</v>
      </c>
      <c r="B251" s="32"/>
      <c r="C251" s="33"/>
      <c r="D251" s="34"/>
      <c r="E251" s="35"/>
      <c r="F251" s="36"/>
      <c r="G251" s="37"/>
      <c r="H251" s="38"/>
      <c r="I251" s="44" t="str">
        <f t="shared" si="14"/>
        <v/>
      </c>
      <c r="J251" s="35"/>
      <c r="K251" s="36"/>
      <c r="L251" s="45" t="str">
        <f t="shared" si="15"/>
        <v/>
      </c>
      <c r="M251" s="306" t="str">
        <f t="shared" si="16"/>
        <v/>
      </c>
      <c r="N251" s="46"/>
      <c r="O251" s="47"/>
      <c r="P251" s="47"/>
      <c r="Q251" s="47"/>
      <c r="R251" s="47"/>
      <c r="S251" s="47"/>
      <c r="T251" s="47"/>
      <c r="U251" s="48"/>
      <c r="V251" s="309" t="str">
        <f t="shared" si="17"/>
        <v/>
      </c>
      <c r="W251" s="46"/>
      <c r="X251" s="36"/>
      <c r="Y251" s="47"/>
      <c r="Z251" s="47"/>
      <c r="AA251" s="47"/>
      <c r="AB251" s="36"/>
      <c r="AC251" s="43"/>
      <c r="AD251" s="4"/>
      <c r="AE251" s="4"/>
    </row>
    <row r="252" spans="1:31" s="31" customFormat="1" ht="20.100000000000001" customHeight="1" x14ac:dyDescent="0.25">
      <c r="A252" s="333">
        <v>245</v>
      </c>
      <c r="B252" s="32"/>
      <c r="C252" s="33"/>
      <c r="D252" s="34"/>
      <c r="E252" s="35"/>
      <c r="F252" s="36"/>
      <c r="G252" s="37"/>
      <c r="H252" s="38"/>
      <c r="I252" s="44" t="str">
        <f t="shared" si="14"/>
        <v/>
      </c>
      <c r="J252" s="35"/>
      <c r="K252" s="36"/>
      <c r="L252" s="45" t="str">
        <f t="shared" si="15"/>
        <v/>
      </c>
      <c r="M252" s="306" t="str">
        <f t="shared" si="16"/>
        <v/>
      </c>
      <c r="N252" s="46"/>
      <c r="O252" s="47"/>
      <c r="P252" s="47"/>
      <c r="Q252" s="47"/>
      <c r="R252" s="47"/>
      <c r="S252" s="47"/>
      <c r="T252" s="47"/>
      <c r="U252" s="48"/>
      <c r="V252" s="309" t="str">
        <f t="shared" si="17"/>
        <v/>
      </c>
      <c r="W252" s="46"/>
      <c r="X252" s="36"/>
      <c r="Y252" s="47"/>
      <c r="Z252" s="47"/>
      <c r="AA252" s="47"/>
      <c r="AB252" s="36"/>
      <c r="AC252" s="43"/>
      <c r="AD252" s="4"/>
      <c r="AE252" s="4"/>
    </row>
    <row r="253" spans="1:31" s="31" customFormat="1" ht="20.100000000000001" customHeight="1" x14ac:dyDescent="0.25">
      <c r="A253" s="333">
        <v>246</v>
      </c>
      <c r="B253" s="32"/>
      <c r="C253" s="33"/>
      <c r="D253" s="34"/>
      <c r="E253" s="35"/>
      <c r="F253" s="36"/>
      <c r="G253" s="37"/>
      <c r="H253" s="38"/>
      <c r="I253" s="44" t="str">
        <f t="shared" si="14"/>
        <v/>
      </c>
      <c r="J253" s="35"/>
      <c r="K253" s="36"/>
      <c r="L253" s="45" t="str">
        <f t="shared" si="15"/>
        <v/>
      </c>
      <c r="M253" s="306" t="str">
        <f t="shared" si="16"/>
        <v/>
      </c>
      <c r="N253" s="46"/>
      <c r="O253" s="47"/>
      <c r="P253" s="47"/>
      <c r="Q253" s="47"/>
      <c r="R253" s="47"/>
      <c r="S253" s="47"/>
      <c r="T253" s="47"/>
      <c r="U253" s="48"/>
      <c r="V253" s="309" t="str">
        <f t="shared" si="17"/>
        <v/>
      </c>
      <c r="W253" s="46"/>
      <c r="X253" s="36"/>
      <c r="Y253" s="47"/>
      <c r="Z253" s="47"/>
      <c r="AA253" s="47"/>
      <c r="AB253" s="36"/>
      <c r="AC253" s="43"/>
      <c r="AD253" s="4"/>
      <c r="AE253" s="4"/>
    </row>
    <row r="254" spans="1:31" s="31" customFormat="1" ht="20.100000000000001" customHeight="1" x14ac:dyDescent="0.25">
      <c r="A254" s="333">
        <v>247</v>
      </c>
      <c r="B254" s="32"/>
      <c r="C254" s="33"/>
      <c r="D254" s="34"/>
      <c r="E254" s="35"/>
      <c r="F254" s="36"/>
      <c r="G254" s="37"/>
      <c r="H254" s="38"/>
      <c r="I254" s="44" t="str">
        <f t="shared" si="14"/>
        <v/>
      </c>
      <c r="J254" s="35"/>
      <c r="K254" s="36"/>
      <c r="L254" s="45" t="str">
        <f t="shared" si="15"/>
        <v/>
      </c>
      <c r="M254" s="306" t="str">
        <f t="shared" si="16"/>
        <v/>
      </c>
      <c r="N254" s="46"/>
      <c r="O254" s="47"/>
      <c r="P254" s="47"/>
      <c r="Q254" s="47"/>
      <c r="R254" s="47"/>
      <c r="S254" s="47"/>
      <c r="T254" s="47"/>
      <c r="U254" s="48"/>
      <c r="V254" s="309" t="str">
        <f t="shared" si="17"/>
        <v/>
      </c>
      <c r="W254" s="46"/>
      <c r="X254" s="36"/>
      <c r="Y254" s="47"/>
      <c r="Z254" s="47"/>
      <c r="AA254" s="47"/>
      <c r="AB254" s="36"/>
      <c r="AC254" s="43"/>
      <c r="AD254" s="4"/>
      <c r="AE254" s="4"/>
    </row>
    <row r="255" spans="1:31" s="31" customFormat="1" ht="20.100000000000001" customHeight="1" x14ac:dyDescent="0.25">
      <c r="A255" s="333">
        <v>248</v>
      </c>
      <c r="B255" s="32"/>
      <c r="C255" s="33"/>
      <c r="D255" s="34"/>
      <c r="E255" s="35"/>
      <c r="F255" s="36"/>
      <c r="G255" s="37"/>
      <c r="H255" s="38"/>
      <c r="I255" s="44" t="str">
        <f t="shared" si="14"/>
        <v/>
      </c>
      <c r="J255" s="35"/>
      <c r="K255" s="36"/>
      <c r="L255" s="45" t="str">
        <f t="shared" si="15"/>
        <v/>
      </c>
      <c r="M255" s="306" t="str">
        <f t="shared" si="16"/>
        <v/>
      </c>
      <c r="N255" s="46"/>
      <c r="O255" s="47"/>
      <c r="P255" s="47"/>
      <c r="Q255" s="47"/>
      <c r="R255" s="47"/>
      <c r="S255" s="47"/>
      <c r="T255" s="47"/>
      <c r="U255" s="48"/>
      <c r="V255" s="309" t="str">
        <f t="shared" si="17"/>
        <v/>
      </c>
      <c r="W255" s="46"/>
      <c r="X255" s="36"/>
      <c r="Y255" s="47"/>
      <c r="Z255" s="47"/>
      <c r="AA255" s="47"/>
      <c r="AB255" s="36"/>
      <c r="AC255" s="43"/>
      <c r="AD255" s="4"/>
      <c r="AE255" s="4"/>
    </row>
    <row r="256" spans="1:31" s="31" customFormat="1" ht="20.100000000000001" customHeight="1" x14ac:dyDescent="0.25">
      <c r="A256" s="333">
        <v>249</v>
      </c>
      <c r="B256" s="32"/>
      <c r="C256" s="33"/>
      <c r="D256" s="34"/>
      <c r="E256" s="35"/>
      <c r="F256" s="36"/>
      <c r="G256" s="37"/>
      <c r="H256" s="38"/>
      <c r="I256" s="44" t="str">
        <f t="shared" si="14"/>
        <v/>
      </c>
      <c r="J256" s="35"/>
      <c r="K256" s="36"/>
      <c r="L256" s="45" t="str">
        <f t="shared" si="15"/>
        <v/>
      </c>
      <c r="M256" s="306" t="str">
        <f t="shared" si="16"/>
        <v/>
      </c>
      <c r="N256" s="46"/>
      <c r="O256" s="47"/>
      <c r="P256" s="47"/>
      <c r="Q256" s="47"/>
      <c r="R256" s="47"/>
      <c r="S256" s="47"/>
      <c r="T256" s="47"/>
      <c r="U256" s="48"/>
      <c r="V256" s="309" t="str">
        <f t="shared" si="17"/>
        <v/>
      </c>
      <c r="W256" s="46"/>
      <c r="X256" s="36"/>
      <c r="Y256" s="47"/>
      <c r="Z256" s="47"/>
      <c r="AA256" s="47"/>
      <c r="AB256" s="36"/>
      <c r="AC256" s="43"/>
      <c r="AD256" s="4"/>
      <c r="AE256" s="4"/>
    </row>
    <row r="257" spans="1:31" s="31" customFormat="1" ht="20.100000000000001" customHeight="1" x14ac:dyDescent="0.25">
      <c r="A257" s="333">
        <v>250</v>
      </c>
      <c r="B257" s="32"/>
      <c r="C257" s="33"/>
      <c r="D257" s="34"/>
      <c r="E257" s="35"/>
      <c r="F257" s="36"/>
      <c r="G257" s="37"/>
      <c r="H257" s="38"/>
      <c r="I257" s="44" t="str">
        <f t="shared" si="14"/>
        <v/>
      </c>
      <c r="J257" s="35"/>
      <c r="K257" s="36"/>
      <c r="L257" s="45" t="str">
        <f t="shared" si="15"/>
        <v/>
      </c>
      <c r="M257" s="306" t="str">
        <f t="shared" si="16"/>
        <v/>
      </c>
      <c r="N257" s="46"/>
      <c r="O257" s="47"/>
      <c r="P257" s="47"/>
      <c r="Q257" s="47"/>
      <c r="R257" s="47"/>
      <c r="S257" s="47"/>
      <c r="T257" s="47"/>
      <c r="U257" s="48"/>
      <c r="V257" s="309" t="str">
        <f t="shared" si="17"/>
        <v/>
      </c>
      <c r="W257" s="46"/>
      <c r="X257" s="36"/>
      <c r="Y257" s="47"/>
      <c r="Z257" s="47"/>
      <c r="AA257" s="47"/>
      <c r="AB257" s="36"/>
      <c r="AC257" s="43"/>
      <c r="AD257" s="4"/>
      <c r="AE257" s="4"/>
    </row>
    <row r="258" spans="1:31" s="31" customFormat="1" ht="20.100000000000001" customHeight="1" x14ac:dyDescent="0.25">
      <c r="A258" s="333">
        <v>251</v>
      </c>
      <c r="B258" s="32"/>
      <c r="C258" s="33"/>
      <c r="D258" s="34"/>
      <c r="E258" s="35"/>
      <c r="F258" s="36"/>
      <c r="G258" s="37"/>
      <c r="H258" s="38"/>
      <c r="I258" s="44" t="str">
        <f t="shared" si="14"/>
        <v/>
      </c>
      <c r="J258" s="35"/>
      <c r="K258" s="36"/>
      <c r="L258" s="45" t="str">
        <f t="shared" si="15"/>
        <v/>
      </c>
      <c r="M258" s="306" t="str">
        <f t="shared" si="16"/>
        <v/>
      </c>
      <c r="N258" s="46"/>
      <c r="O258" s="47"/>
      <c r="P258" s="47"/>
      <c r="Q258" s="47"/>
      <c r="R258" s="47"/>
      <c r="S258" s="47"/>
      <c r="T258" s="47"/>
      <c r="U258" s="48"/>
      <c r="V258" s="309" t="str">
        <f t="shared" si="17"/>
        <v/>
      </c>
      <c r="W258" s="46"/>
      <c r="X258" s="36"/>
      <c r="Y258" s="47"/>
      <c r="Z258" s="47"/>
      <c r="AA258" s="47"/>
      <c r="AB258" s="36"/>
      <c r="AC258" s="43"/>
      <c r="AD258" s="4"/>
      <c r="AE258" s="4"/>
    </row>
    <row r="259" spans="1:31" s="31" customFormat="1" ht="20.100000000000001" customHeight="1" x14ac:dyDescent="0.25">
      <c r="A259" s="333">
        <v>252</v>
      </c>
      <c r="B259" s="32"/>
      <c r="C259" s="33"/>
      <c r="D259" s="34"/>
      <c r="E259" s="35"/>
      <c r="F259" s="36"/>
      <c r="G259" s="37"/>
      <c r="H259" s="38"/>
      <c r="I259" s="44" t="str">
        <f t="shared" si="14"/>
        <v/>
      </c>
      <c r="J259" s="35"/>
      <c r="K259" s="36"/>
      <c r="L259" s="45" t="str">
        <f t="shared" si="15"/>
        <v/>
      </c>
      <c r="M259" s="306" t="str">
        <f t="shared" si="16"/>
        <v/>
      </c>
      <c r="N259" s="46"/>
      <c r="O259" s="47"/>
      <c r="P259" s="47"/>
      <c r="Q259" s="47"/>
      <c r="R259" s="47"/>
      <c r="S259" s="47"/>
      <c r="T259" s="47"/>
      <c r="U259" s="48"/>
      <c r="V259" s="309" t="str">
        <f t="shared" si="17"/>
        <v/>
      </c>
      <c r="W259" s="46"/>
      <c r="X259" s="36"/>
      <c r="Y259" s="47"/>
      <c r="Z259" s="47"/>
      <c r="AA259" s="47"/>
      <c r="AB259" s="36"/>
      <c r="AC259" s="43"/>
      <c r="AD259" s="4"/>
      <c r="AE259" s="4"/>
    </row>
    <row r="260" spans="1:31" s="31" customFormat="1" ht="20.100000000000001" customHeight="1" x14ac:dyDescent="0.25">
      <c r="A260" s="333">
        <v>253</v>
      </c>
      <c r="B260" s="32"/>
      <c r="C260" s="33"/>
      <c r="D260" s="34"/>
      <c r="E260" s="35"/>
      <c r="F260" s="36"/>
      <c r="G260" s="37"/>
      <c r="H260" s="38"/>
      <c r="I260" s="44" t="str">
        <f t="shared" si="14"/>
        <v/>
      </c>
      <c r="J260" s="35"/>
      <c r="K260" s="36"/>
      <c r="L260" s="45" t="str">
        <f t="shared" si="15"/>
        <v/>
      </c>
      <c r="M260" s="306" t="str">
        <f t="shared" si="16"/>
        <v/>
      </c>
      <c r="N260" s="46"/>
      <c r="O260" s="47"/>
      <c r="P260" s="47"/>
      <c r="Q260" s="47"/>
      <c r="R260" s="47"/>
      <c r="S260" s="47"/>
      <c r="T260" s="47"/>
      <c r="U260" s="48"/>
      <c r="V260" s="309" t="str">
        <f t="shared" si="17"/>
        <v/>
      </c>
      <c r="W260" s="46"/>
      <c r="X260" s="36"/>
      <c r="Y260" s="47"/>
      <c r="Z260" s="47"/>
      <c r="AA260" s="47"/>
      <c r="AB260" s="36"/>
      <c r="AC260" s="43"/>
      <c r="AD260" s="4"/>
      <c r="AE260" s="4"/>
    </row>
    <row r="261" spans="1:31" s="31" customFormat="1" ht="20.100000000000001" customHeight="1" x14ac:dyDescent="0.25">
      <c r="A261" s="333">
        <v>254</v>
      </c>
      <c r="B261" s="32"/>
      <c r="C261" s="33"/>
      <c r="D261" s="34"/>
      <c r="E261" s="35"/>
      <c r="F261" s="36"/>
      <c r="G261" s="37"/>
      <c r="H261" s="38"/>
      <c r="I261" s="44" t="str">
        <f t="shared" si="14"/>
        <v/>
      </c>
      <c r="J261" s="35"/>
      <c r="K261" s="36"/>
      <c r="L261" s="45" t="str">
        <f t="shared" si="15"/>
        <v/>
      </c>
      <c r="M261" s="306" t="str">
        <f t="shared" si="16"/>
        <v/>
      </c>
      <c r="N261" s="46"/>
      <c r="O261" s="47"/>
      <c r="P261" s="47"/>
      <c r="Q261" s="47"/>
      <c r="R261" s="47"/>
      <c r="S261" s="47"/>
      <c r="T261" s="47"/>
      <c r="U261" s="48"/>
      <c r="V261" s="309" t="str">
        <f t="shared" si="17"/>
        <v/>
      </c>
      <c r="W261" s="46"/>
      <c r="X261" s="36"/>
      <c r="Y261" s="47"/>
      <c r="Z261" s="47"/>
      <c r="AA261" s="47"/>
      <c r="AB261" s="36"/>
      <c r="AC261" s="43"/>
      <c r="AD261" s="4"/>
      <c r="AE261" s="4"/>
    </row>
    <row r="262" spans="1:31" s="31" customFormat="1" ht="20.100000000000001" customHeight="1" x14ac:dyDescent="0.25">
      <c r="A262" s="333">
        <v>255</v>
      </c>
      <c r="B262" s="32"/>
      <c r="C262" s="33"/>
      <c r="D262" s="34"/>
      <c r="E262" s="35"/>
      <c r="F262" s="36"/>
      <c r="G262" s="37"/>
      <c r="H262" s="38"/>
      <c r="I262" s="44" t="str">
        <f t="shared" si="14"/>
        <v/>
      </c>
      <c r="J262" s="35"/>
      <c r="K262" s="36"/>
      <c r="L262" s="45" t="str">
        <f t="shared" si="15"/>
        <v/>
      </c>
      <c r="M262" s="306" t="str">
        <f t="shared" si="16"/>
        <v/>
      </c>
      <c r="N262" s="46"/>
      <c r="O262" s="47"/>
      <c r="P262" s="47"/>
      <c r="Q262" s="47"/>
      <c r="R262" s="47"/>
      <c r="S262" s="47"/>
      <c r="T262" s="47"/>
      <c r="U262" s="48"/>
      <c r="V262" s="309" t="str">
        <f t="shared" si="17"/>
        <v/>
      </c>
      <c r="W262" s="46"/>
      <c r="X262" s="36"/>
      <c r="Y262" s="47"/>
      <c r="Z262" s="47"/>
      <c r="AA262" s="47"/>
      <c r="AB262" s="36"/>
      <c r="AC262" s="43"/>
      <c r="AD262" s="4"/>
      <c r="AE262" s="4"/>
    </row>
    <row r="263" spans="1:31" s="31" customFormat="1" ht="20.100000000000001" customHeight="1" x14ac:dyDescent="0.25">
      <c r="A263" s="333">
        <v>256</v>
      </c>
      <c r="B263" s="32"/>
      <c r="C263" s="33"/>
      <c r="D263" s="34"/>
      <c r="E263" s="35"/>
      <c r="F263" s="36"/>
      <c r="G263" s="37"/>
      <c r="H263" s="38"/>
      <c r="I263" s="44" t="str">
        <f t="shared" si="14"/>
        <v/>
      </c>
      <c r="J263" s="35"/>
      <c r="K263" s="36"/>
      <c r="L263" s="45" t="str">
        <f t="shared" si="15"/>
        <v/>
      </c>
      <c r="M263" s="306" t="str">
        <f t="shared" si="16"/>
        <v/>
      </c>
      <c r="N263" s="46"/>
      <c r="O263" s="47"/>
      <c r="P263" s="47"/>
      <c r="Q263" s="47"/>
      <c r="R263" s="47"/>
      <c r="S263" s="47"/>
      <c r="T263" s="47"/>
      <c r="U263" s="48"/>
      <c r="V263" s="309" t="str">
        <f t="shared" si="17"/>
        <v/>
      </c>
      <c r="W263" s="46"/>
      <c r="X263" s="36"/>
      <c r="Y263" s="47"/>
      <c r="Z263" s="47"/>
      <c r="AA263" s="47"/>
      <c r="AB263" s="36"/>
      <c r="AC263" s="43"/>
      <c r="AD263" s="4"/>
      <c r="AE263" s="4"/>
    </row>
    <row r="264" spans="1:31" s="31" customFormat="1" ht="20.100000000000001" customHeight="1" x14ac:dyDescent="0.25">
      <c r="A264" s="333">
        <v>257</v>
      </c>
      <c r="B264" s="32"/>
      <c r="C264" s="33"/>
      <c r="D264" s="34"/>
      <c r="E264" s="35"/>
      <c r="F264" s="36"/>
      <c r="G264" s="37"/>
      <c r="H264" s="38"/>
      <c r="I264" s="44" t="str">
        <f t="shared" ref="I264:I315" si="18">IF(D264="","",I263+G264-H264)</f>
        <v/>
      </c>
      <c r="J264" s="35"/>
      <c r="K264" s="36"/>
      <c r="L264" s="45" t="str">
        <f t="shared" ref="L264:L315" si="19">IF(D264="","",L263+J264-K264)</f>
        <v/>
      </c>
      <c r="M264" s="306" t="str">
        <f t="shared" ref="M264:M315" si="20">IF(D264="","",I264+L264)</f>
        <v/>
      </c>
      <c r="N264" s="46"/>
      <c r="O264" s="47"/>
      <c r="P264" s="47"/>
      <c r="Q264" s="47"/>
      <c r="R264" s="47"/>
      <c r="S264" s="47"/>
      <c r="T264" s="47"/>
      <c r="U264" s="48"/>
      <c r="V264" s="309" t="str">
        <f t="shared" ref="V264:V315" si="21">IF(E264+F264+G264+H264+J264+K264=0,IF(N264+O264+P264+Q264+R264+S264+T264+U264+W264+X264+Y264+Z264+AA264+AB264+AC264&gt;0,"Classe",""),IF(OR(AND(E264&lt;&gt;0,F264=0,SUM(N264:U264)=0,SUM(W264:AC264)=0,H264+K264=0,G264+J264=E264),AND(F264&lt;&gt;0,E264=0,SUM(N264:U264)=0,SUM(W264:AC264)=0,G264+J264=0,H264+K264=F264),AND(E264=0,F264=0,H264+K264&lt;&gt;0,H264+K264=SUM(W264:AC264),SUM(N264:U264)=0,(H264+K264)&lt;&gt;(G264+J264)),AND(E264=0,F264=0,G264+J264&lt;&gt;0,G264+J264=SUM(N264:U264),SUM(W264:AC264)=0,(H264+K264)&lt;&gt;(G264+J264)),AND(E264=0,F264=0,J264=0,N264+O264+P264+Q264+R264+S264+T264+U264+W264+X264+Y264+Z264+AA264+AB264+AC264=0,K264&lt;&gt;0,K264=G264),AND(E264=0,F264=0,J264&lt;&gt;0,N264+O264+P264+Q264+R264+S264+T264+U264+W264+X264+Y264+Z264+AA264+AB264+AC264=0,K264=0,J264=H264)),"OK","??"))</f>
        <v/>
      </c>
      <c r="W264" s="46"/>
      <c r="X264" s="36"/>
      <c r="Y264" s="47"/>
      <c r="Z264" s="47"/>
      <c r="AA264" s="47"/>
      <c r="AB264" s="36"/>
      <c r="AC264" s="43"/>
      <c r="AD264" s="4"/>
      <c r="AE264" s="4"/>
    </row>
    <row r="265" spans="1:31" s="31" customFormat="1" ht="20.100000000000001" customHeight="1" x14ac:dyDescent="0.25">
      <c r="A265" s="333">
        <v>258</v>
      </c>
      <c r="B265" s="32"/>
      <c r="C265" s="33"/>
      <c r="D265" s="34"/>
      <c r="E265" s="35"/>
      <c r="F265" s="36"/>
      <c r="G265" s="37"/>
      <c r="H265" s="38"/>
      <c r="I265" s="44" t="str">
        <f t="shared" si="18"/>
        <v/>
      </c>
      <c r="J265" s="35"/>
      <c r="K265" s="36"/>
      <c r="L265" s="45" t="str">
        <f t="shared" si="19"/>
        <v/>
      </c>
      <c r="M265" s="306" t="str">
        <f t="shared" si="20"/>
        <v/>
      </c>
      <c r="N265" s="46"/>
      <c r="O265" s="47"/>
      <c r="P265" s="47"/>
      <c r="Q265" s="47"/>
      <c r="R265" s="47"/>
      <c r="S265" s="47"/>
      <c r="T265" s="47"/>
      <c r="U265" s="48"/>
      <c r="V265" s="309" t="str">
        <f t="shared" si="21"/>
        <v/>
      </c>
      <c r="W265" s="46"/>
      <c r="X265" s="36"/>
      <c r="Y265" s="47"/>
      <c r="Z265" s="47"/>
      <c r="AA265" s="47"/>
      <c r="AB265" s="36"/>
      <c r="AC265" s="43"/>
      <c r="AD265" s="4"/>
      <c r="AE265" s="4"/>
    </row>
    <row r="266" spans="1:31" s="31" customFormat="1" ht="20.100000000000001" customHeight="1" x14ac:dyDescent="0.25">
      <c r="A266" s="333">
        <v>259</v>
      </c>
      <c r="B266" s="32"/>
      <c r="C266" s="33"/>
      <c r="D266" s="34"/>
      <c r="E266" s="35"/>
      <c r="F266" s="36"/>
      <c r="G266" s="37"/>
      <c r="H266" s="38"/>
      <c r="I266" s="44" t="str">
        <f t="shared" si="18"/>
        <v/>
      </c>
      <c r="J266" s="35"/>
      <c r="K266" s="36"/>
      <c r="L266" s="45" t="str">
        <f t="shared" si="19"/>
        <v/>
      </c>
      <c r="M266" s="306" t="str">
        <f t="shared" si="20"/>
        <v/>
      </c>
      <c r="N266" s="46"/>
      <c r="O266" s="47"/>
      <c r="P266" s="47"/>
      <c r="Q266" s="47"/>
      <c r="R266" s="47"/>
      <c r="S266" s="47"/>
      <c r="T266" s="47"/>
      <c r="U266" s="48"/>
      <c r="V266" s="309" t="str">
        <f t="shared" si="21"/>
        <v/>
      </c>
      <c r="W266" s="46"/>
      <c r="X266" s="36"/>
      <c r="Y266" s="47"/>
      <c r="Z266" s="47"/>
      <c r="AA266" s="47"/>
      <c r="AB266" s="36"/>
      <c r="AC266" s="43"/>
      <c r="AD266" s="4"/>
      <c r="AE266" s="4"/>
    </row>
    <row r="267" spans="1:31" s="31" customFormat="1" ht="20.100000000000001" customHeight="1" x14ac:dyDescent="0.25">
      <c r="A267" s="333">
        <v>260</v>
      </c>
      <c r="B267" s="32"/>
      <c r="C267" s="33"/>
      <c r="D267" s="34"/>
      <c r="E267" s="35"/>
      <c r="F267" s="36"/>
      <c r="G267" s="37"/>
      <c r="H267" s="38"/>
      <c r="I267" s="44" t="str">
        <f t="shared" si="18"/>
        <v/>
      </c>
      <c r="J267" s="35"/>
      <c r="K267" s="36"/>
      <c r="L267" s="45" t="str">
        <f t="shared" si="19"/>
        <v/>
      </c>
      <c r="M267" s="306" t="str">
        <f t="shared" si="20"/>
        <v/>
      </c>
      <c r="N267" s="46"/>
      <c r="O267" s="47"/>
      <c r="P267" s="47"/>
      <c r="Q267" s="47"/>
      <c r="R267" s="47"/>
      <c r="S267" s="47"/>
      <c r="T267" s="47"/>
      <c r="U267" s="48"/>
      <c r="V267" s="309" t="str">
        <f t="shared" si="21"/>
        <v/>
      </c>
      <c r="W267" s="46"/>
      <c r="X267" s="36"/>
      <c r="Y267" s="47"/>
      <c r="Z267" s="47"/>
      <c r="AA267" s="47"/>
      <c r="AB267" s="36"/>
      <c r="AC267" s="43"/>
      <c r="AD267" s="4"/>
      <c r="AE267" s="4"/>
    </row>
    <row r="268" spans="1:31" s="31" customFormat="1" ht="20.100000000000001" customHeight="1" x14ac:dyDescent="0.25">
      <c r="A268" s="333">
        <v>261</v>
      </c>
      <c r="B268" s="32"/>
      <c r="C268" s="33"/>
      <c r="D268" s="34"/>
      <c r="E268" s="35"/>
      <c r="F268" s="36"/>
      <c r="G268" s="37"/>
      <c r="H268" s="38"/>
      <c r="I268" s="44" t="str">
        <f t="shared" si="18"/>
        <v/>
      </c>
      <c r="J268" s="35"/>
      <c r="K268" s="36"/>
      <c r="L268" s="45" t="str">
        <f t="shared" si="19"/>
        <v/>
      </c>
      <c r="M268" s="306" t="str">
        <f t="shared" si="20"/>
        <v/>
      </c>
      <c r="N268" s="46"/>
      <c r="O268" s="47"/>
      <c r="P268" s="47"/>
      <c r="Q268" s="47"/>
      <c r="R268" s="47"/>
      <c r="S268" s="47"/>
      <c r="T268" s="47"/>
      <c r="U268" s="48"/>
      <c r="V268" s="309" t="str">
        <f t="shared" si="21"/>
        <v/>
      </c>
      <c r="W268" s="46"/>
      <c r="X268" s="36"/>
      <c r="Y268" s="47"/>
      <c r="Z268" s="47"/>
      <c r="AA268" s="47"/>
      <c r="AB268" s="36"/>
      <c r="AC268" s="43"/>
      <c r="AD268" s="4"/>
      <c r="AE268" s="4"/>
    </row>
    <row r="269" spans="1:31" s="31" customFormat="1" ht="20.100000000000001" customHeight="1" x14ac:dyDescent="0.25">
      <c r="A269" s="333">
        <v>262</v>
      </c>
      <c r="B269" s="32"/>
      <c r="C269" s="33"/>
      <c r="D269" s="34"/>
      <c r="E269" s="35"/>
      <c r="F269" s="36"/>
      <c r="G269" s="37"/>
      <c r="H269" s="38"/>
      <c r="I269" s="44" t="str">
        <f t="shared" si="18"/>
        <v/>
      </c>
      <c r="J269" s="35"/>
      <c r="K269" s="36"/>
      <c r="L269" s="45" t="str">
        <f t="shared" si="19"/>
        <v/>
      </c>
      <c r="M269" s="306" t="str">
        <f t="shared" si="20"/>
        <v/>
      </c>
      <c r="N269" s="46"/>
      <c r="O269" s="47"/>
      <c r="P269" s="47"/>
      <c r="Q269" s="47"/>
      <c r="R269" s="47"/>
      <c r="S269" s="47"/>
      <c r="T269" s="47"/>
      <c r="U269" s="48"/>
      <c r="V269" s="309" t="str">
        <f t="shared" si="21"/>
        <v/>
      </c>
      <c r="W269" s="46"/>
      <c r="X269" s="36"/>
      <c r="Y269" s="47"/>
      <c r="Z269" s="47"/>
      <c r="AA269" s="47"/>
      <c r="AB269" s="36"/>
      <c r="AC269" s="43"/>
      <c r="AD269" s="4"/>
      <c r="AE269" s="4"/>
    </row>
    <row r="270" spans="1:31" s="31" customFormat="1" ht="20.100000000000001" customHeight="1" x14ac:dyDescent="0.25">
      <c r="A270" s="333">
        <v>263</v>
      </c>
      <c r="B270" s="32"/>
      <c r="C270" s="33"/>
      <c r="D270" s="34"/>
      <c r="E270" s="35"/>
      <c r="F270" s="36"/>
      <c r="G270" s="37"/>
      <c r="H270" s="38"/>
      <c r="I270" s="44" t="str">
        <f t="shared" si="18"/>
        <v/>
      </c>
      <c r="J270" s="35"/>
      <c r="K270" s="36"/>
      <c r="L270" s="45" t="str">
        <f t="shared" si="19"/>
        <v/>
      </c>
      <c r="M270" s="306" t="str">
        <f t="shared" si="20"/>
        <v/>
      </c>
      <c r="N270" s="46"/>
      <c r="O270" s="47"/>
      <c r="P270" s="47"/>
      <c r="Q270" s="47"/>
      <c r="R270" s="47"/>
      <c r="S270" s="47"/>
      <c r="T270" s="47"/>
      <c r="U270" s="48"/>
      <c r="V270" s="309" t="str">
        <f t="shared" si="21"/>
        <v/>
      </c>
      <c r="W270" s="46"/>
      <c r="X270" s="36"/>
      <c r="Y270" s="47"/>
      <c r="Z270" s="47"/>
      <c r="AA270" s="47"/>
      <c r="AB270" s="36"/>
      <c r="AC270" s="43"/>
      <c r="AD270" s="4"/>
      <c r="AE270" s="4"/>
    </row>
    <row r="271" spans="1:31" s="31" customFormat="1" ht="20.100000000000001" customHeight="1" x14ac:dyDescent="0.25">
      <c r="A271" s="333">
        <v>264</v>
      </c>
      <c r="B271" s="32"/>
      <c r="C271" s="33"/>
      <c r="D271" s="34"/>
      <c r="E271" s="35"/>
      <c r="F271" s="36"/>
      <c r="G271" s="37"/>
      <c r="H271" s="38"/>
      <c r="I271" s="44" t="str">
        <f t="shared" si="18"/>
        <v/>
      </c>
      <c r="J271" s="35"/>
      <c r="K271" s="36"/>
      <c r="L271" s="45" t="str">
        <f t="shared" si="19"/>
        <v/>
      </c>
      <c r="M271" s="306" t="str">
        <f t="shared" si="20"/>
        <v/>
      </c>
      <c r="N271" s="46"/>
      <c r="O271" s="47"/>
      <c r="P271" s="47"/>
      <c r="Q271" s="47"/>
      <c r="R271" s="47"/>
      <c r="S271" s="47"/>
      <c r="T271" s="47"/>
      <c r="U271" s="48"/>
      <c r="V271" s="309" t="str">
        <f t="shared" si="21"/>
        <v/>
      </c>
      <c r="W271" s="46"/>
      <c r="X271" s="36"/>
      <c r="Y271" s="47"/>
      <c r="Z271" s="47"/>
      <c r="AA271" s="47"/>
      <c r="AB271" s="36"/>
      <c r="AC271" s="43"/>
      <c r="AD271" s="4"/>
      <c r="AE271" s="4"/>
    </row>
    <row r="272" spans="1:31" s="31" customFormat="1" ht="20.100000000000001" customHeight="1" x14ac:dyDescent="0.25">
      <c r="A272" s="333">
        <v>265</v>
      </c>
      <c r="B272" s="32"/>
      <c r="C272" s="33"/>
      <c r="D272" s="34"/>
      <c r="E272" s="35"/>
      <c r="F272" s="36"/>
      <c r="G272" s="37"/>
      <c r="H272" s="38"/>
      <c r="I272" s="44" t="str">
        <f t="shared" si="18"/>
        <v/>
      </c>
      <c r="J272" s="35"/>
      <c r="K272" s="36"/>
      <c r="L272" s="45" t="str">
        <f t="shared" si="19"/>
        <v/>
      </c>
      <c r="M272" s="306" t="str">
        <f t="shared" si="20"/>
        <v/>
      </c>
      <c r="N272" s="46"/>
      <c r="O272" s="47"/>
      <c r="P272" s="47"/>
      <c r="Q272" s="47"/>
      <c r="R272" s="47"/>
      <c r="S272" s="47"/>
      <c r="T272" s="47"/>
      <c r="U272" s="48"/>
      <c r="V272" s="309" t="str">
        <f t="shared" si="21"/>
        <v/>
      </c>
      <c r="W272" s="46"/>
      <c r="X272" s="36"/>
      <c r="Y272" s="47"/>
      <c r="Z272" s="47"/>
      <c r="AA272" s="47"/>
      <c r="AB272" s="36"/>
      <c r="AC272" s="43"/>
      <c r="AD272" s="4"/>
      <c r="AE272" s="4"/>
    </row>
    <row r="273" spans="1:31" s="31" customFormat="1" ht="20.100000000000001" customHeight="1" x14ac:dyDescent="0.25">
      <c r="A273" s="333">
        <v>266</v>
      </c>
      <c r="B273" s="32"/>
      <c r="C273" s="33"/>
      <c r="D273" s="34"/>
      <c r="E273" s="35"/>
      <c r="F273" s="36"/>
      <c r="G273" s="37"/>
      <c r="H273" s="38"/>
      <c r="I273" s="44" t="str">
        <f t="shared" si="18"/>
        <v/>
      </c>
      <c r="J273" s="35"/>
      <c r="K273" s="36"/>
      <c r="L273" s="45" t="str">
        <f t="shared" si="19"/>
        <v/>
      </c>
      <c r="M273" s="306" t="str">
        <f t="shared" si="20"/>
        <v/>
      </c>
      <c r="N273" s="46"/>
      <c r="O273" s="47"/>
      <c r="P273" s="47"/>
      <c r="Q273" s="47"/>
      <c r="R273" s="47"/>
      <c r="S273" s="47"/>
      <c r="T273" s="47"/>
      <c r="U273" s="48"/>
      <c r="V273" s="309" t="str">
        <f t="shared" si="21"/>
        <v/>
      </c>
      <c r="W273" s="46"/>
      <c r="X273" s="36"/>
      <c r="Y273" s="47"/>
      <c r="Z273" s="47"/>
      <c r="AA273" s="47"/>
      <c r="AB273" s="36"/>
      <c r="AC273" s="43"/>
      <c r="AD273" s="4"/>
      <c r="AE273" s="4"/>
    </row>
    <row r="274" spans="1:31" s="31" customFormat="1" ht="20.100000000000001" customHeight="1" x14ac:dyDescent="0.25">
      <c r="A274" s="333">
        <v>267</v>
      </c>
      <c r="B274" s="32"/>
      <c r="C274" s="33"/>
      <c r="D274" s="34"/>
      <c r="E274" s="35"/>
      <c r="F274" s="36"/>
      <c r="G274" s="37"/>
      <c r="H274" s="38"/>
      <c r="I274" s="44" t="str">
        <f t="shared" si="18"/>
        <v/>
      </c>
      <c r="J274" s="35"/>
      <c r="K274" s="36"/>
      <c r="L274" s="45" t="str">
        <f t="shared" si="19"/>
        <v/>
      </c>
      <c r="M274" s="306" t="str">
        <f t="shared" si="20"/>
        <v/>
      </c>
      <c r="N274" s="46"/>
      <c r="O274" s="47"/>
      <c r="P274" s="47"/>
      <c r="Q274" s="47"/>
      <c r="R274" s="47"/>
      <c r="S274" s="47"/>
      <c r="T274" s="47"/>
      <c r="U274" s="48"/>
      <c r="V274" s="309" t="str">
        <f t="shared" si="21"/>
        <v/>
      </c>
      <c r="W274" s="46"/>
      <c r="X274" s="36"/>
      <c r="Y274" s="47"/>
      <c r="Z274" s="47"/>
      <c r="AA274" s="47"/>
      <c r="AB274" s="36"/>
      <c r="AC274" s="43"/>
      <c r="AD274" s="4"/>
      <c r="AE274" s="4"/>
    </row>
    <row r="275" spans="1:31" s="31" customFormat="1" ht="20.100000000000001" customHeight="1" x14ac:dyDescent="0.25">
      <c r="A275" s="333">
        <v>268</v>
      </c>
      <c r="B275" s="32"/>
      <c r="C275" s="33"/>
      <c r="D275" s="34"/>
      <c r="E275" s="35"/>
      <c r="F275" s="36"/>
      <c r="G275" s="37"/>
      <c r="H275" s="38"/>
      <c r="I275" s="44" t="str">
        <f t="shared" si="18"/>
        <v/>
      </c>
      <c r="J275" s="35"/>
      <c r="K275" s="36"/>
      <c r="L275" s="45" t="str">
        <f t="shared" si="19"/>
        <v/>
      </c>
      <c r="M275" s="306" t="str">
        <f t="shared" si="20"/>
        <v/>
      </c>
      <c r="N275" s="46"/>
      <c r="O275" s="47"/>
      <c r="P275" s="47"/>
      <c r="Q275" s="47"/>
      <c r="R275" s="47"/>
      <c r="S275" s="47"/>
      <c r="T275" s="47"/>
      <c r="U275" s="48"/>
      <c r="V275" s="309" t="str">
        <f t="shared" si="21"/>
        <v/>
      </c>
      <c r="W275" s="46"/>
      <c r="X275" s="36"/>
      <c r="Y275" s="47"/>
      <c r="Z275" s="47"/>
      <c r="AA275" s="47"/>
      <c r="AB275" s="36"/>
      <c r="AC275" s="43"/>
      <c r="AD275" s="4"/>
      <c r="AE275" s="4"/>
    </row>
    <row r="276" spans="1:31" s="31" customFormat="1" ht="20.100000000000001" customHeight="1" x14ac:dyDescent="0.25">
      <c r="A276" s="333">
        <v>269</v>
      </c>
      <c r="B276" s="32"/>
      <c r="C276" s="33"/>
      <c r="D276" s="34"/>
      <c r="E276" s="35"/>
      <c r="F276" s="36"/>
      <c r="G276" s="37"/>
      <c r="H276" s="38"/>
      <c r="I276" s="44" t="str">
        <f t="shared" si="18"/>
        <v/>
      </c>
      <c r="J276" s="35"/>
      <c r="K276" s="36"/>
      <c r="L276" s="45" t="str">
        <f t="shared" si="19"/>
        <v/>
      </c>
      <c r="M276" s="306" t="str">
        <f t="shared" si="20"/>
        <v/>
      </c>
      <c r="N276" s="46"/>
      <c r="O276" s="47"/>
      <c r="P276" s="47"/>
      <c r="Q276" s="47"/>
      <c r="R276" s="47"/>
      <c r="S276" s="47"/>
      <c r="T276" s="47"/>
      <c r="U276" s="48"/>
      <c r="V276" s="309" t="str">
        <f t="shared" si="21"/>
        <v/>
      </c>
      <c r="W276" s="46"/>
      <c r="X276" s="36"/>
      <c r="Y276" s="47"/>
      <c r="Z276" s="47"/>
      <c r="AA276" s="47"/>
      <c r="AB276" s="36"/>
      <c r="AC276" s="43"/>
      <c r="AD276" s="4"/>
      <c r="AE276" s="4"/>
    </row>
    <row r="277" spans="1:31" s="31" customFormat="1" ht="20.100000000000001" customHeight="1" x14ac:dyDescent="0.25">
      <c r="A277" s="333">
        <v>270</v>
      </c>
      <c r="B277" s="32"/>
      <c r="C277" s="33"/>
      <c r="D277" s="34"/>
      <c r="E277" s="35"/>
      <c r="F277" s="36"/>
      <c r="G277" s="37"/>
      <c r="H277" s="38"/>
      <c r="I277" s="44" t="str">
        <f t="shared" si="18"/>
        <v/>
      </c>
      <c r="J277" s="35"/>
      <c r="K277" s="36"/>
      <c r="L277" s="45" t="str">
        <f t="shared" si="19"/>
        <v/>
      </c>
      <c r="M277" s="306" t="str">
        <f t="shared" si="20"/>
        <v/>
      </c>
      <c r="N277" s="46"/>
      <c r="O277" s="47"/>
      <c r="P277" s="47"/>
      <c r="Q277" s="47"/>
      <c r="R277" s="47"/>
      <c r="S277" s="47"/>
      <c r="T277" s="47"/>
      <c r="U277" s="48"/>
      <c r="V277" s="309" t="str">
        <f t="shared" si="21"/>
        <v/>
      </c>
      <c r="W277" s="46"/>
      <c r="X277" s="36"/>
      <c r="Y277" s="47"/>
      <c r="Z277" s="47"/>
      <c r="AA277" s="47"/>
      <c r="AB277" s="36"/>
      <c r="AC277" s="43"/>
      <c r="AD277" s="4"/>
      <c r="AE277" s="4"/>
    </row>
    <row r="278" spans="1:31" s="31" customFormat="1" ht="20.100000000000001" customHeight="1" x14ac:dyDescent="0.25">
      <c r="A278" s="333">
        <v>271</v>
      </c>
      <c r="B278" s="32"/>
      <c r="C278" s="33"/>
      <c r="D278" s="34"/>
      <c r="E278" s="35"/>
      <c r="F278" s="36"/>
      <c r="G278" s="37"/>
      <c r="H278" s="38"/>
      <c r="I278" s="44" t="str">
        <f t="shared" si="18"/>
        <v/>
      </c>
      <c r="J278" s="35"/>
      <c r="K278" s="36"/>
      <c r="L278" s="45" t="str">
        <f t="shared" si="19"/>
        <v/>
      </c>
      <c r="M278" s="306" t="str">
        <f t="shared" si="20"/>
        <v/>
      </c>
      <c r="N278" s="46"/>
      <c r="O278" s="47"/>
      <c r="P278" s="47"/>
      <c r="Q278" s="47"/>
      <c r="R278" s="47"/>
      <c r="S278" s="47"/>
      <c r="T278" s="47"/>
      <c r="U278" s="48"/>
      <c r="V278" s="309" t="str">
        <f t="shared" si="21"/>
        <v/>
      </c>
      <c r="W278" s="46"/>
      <c r="X278" s="36"/>
      <c r="Y278" s="47"/>
      <c r="Z278" s="47"/>
      <c r="AA278" s="47"/>
      <c r="AB278" s="36"/>
      <c r="AC278" s="43"/>
      <c r="AD278" s="4"/>
      <c r="AE278" s="4"/>
    </row>
    <row r="279" spans="1:31" s="31" customFormat="1" ht="20.100000000000001" customHeight="1" x14ac:dyDescent="0.25">
      <c r="A279" s="333">
        <v>272</v>
      </c>
      <c r="B279" s="32"/>
      <c r="C279" s="33"/>
      <c r="D279" s="34"/>
      <c r="E279" s="35"/>
      <c r="F279" s="36"/>
      <c r="G279" s="37"/>
      <c r="H279" s="38"/>
      <c r="I279" s="44" t="str">
        <f t="shared" si="18"/>
        <v/>
      </c>
      <c r="J279" s="35"/>
      <c r="K279" s="36"/>
      <c r="L279" s="45" t="str">
        <f t="shared" si="19"/>
        <v/>
      </c>
      <c r="M279" s="306" t="str">
        <f t="shared" si="20"/>
        <v/>
      </c>
      <c r="N279" s="46"/>
      <c r="O279" s="47"/>
      <c r="P279" s="47"/>
      <c r="Q279" s="47"/>
      <c r="R279" s="47"/>
      <c r="S279" s="47"/>
      <c r="T279" s="47"/>
      <c r="U279" s="48"/>
      <c r="V279" s="309" t="str">
        <f t="shared" si="21"/>
        <v/>
      </c>
      <c r="W279" s="46"/>
      <c r="X279" s="36"/>
      <c r="Y279" s="47"/>
      <c r="Z279" s="47"/>
      <c r="AA279" s="47"/>
      <c r="AB279" s="36"/>
      <c r="AC279" s="43"/>
      <c r="AD279" s="4"/>
      <c r="AE279" s="4"/>
    </row>
    <row r="280" spans="1:31" s="31" customFormat="1" ht="20.100000000000001" customHeight="1" x14ac:dyDescent="0.25">
      <c r="A280" s="333">
        <v>273</v>
      </c>
      <c r="B280" s="32"/>
      <c r="C280" s="33"/>
      <c r="D280" s="34"/>
      <c r="E280" s="35"/>
      <c r="F280" s="36"/>
      <c r="G280" s="37"/>
      <c r="H280" s="38"/>
      <c r="I280" s="44" t="str">
        <f t="shared" si="18"/>
        <v/>
      </c>
      <c r="J280" s="35"/>
      <c r="K280" s="36"/>
      <c r="L280" s="45" t="str">
        <f t="shared" si="19"/>
        <v/>
      </c>
      <c r="M280" s="306" t="str">
        <f t="shared" si="20"/>
        <v/>
      </c>
      <c r="N280" s="46"/>
      <c r="O280" s="47"/>
      <c r="P280" s="47"/>
      <c r="Q280" s="47"/>
      <c r="R280" s="47"/>
      <c r="S280" s="47"/>
      <c r="T280" s="47"/>
      <c r="U280" s="48"/>
      <c r="V280" s="309" t="str">
        <f t="shared" si="21"/>
        <v/>
      </c>
      <c r="W280" s="46"/>
      <c r="X280" s="36"/>
      <c r="Y280" s="47"/>
      <c r="Z280" s="47"/>
      <c r="AA280" s="47"/>
      <c r="AB280" s="36"/>
      <c r="AC280" s="43"/>
      <c r="AD280" s="4"/>
      <c r="AE280" s="4"/>
    </row>
    <row r="281" spans="1:31" s="31" customFormat="1" ht="20.100000000000001" customHeight="1" x14ac:dyDescent="0.25">
      <c r="A281" s="333">
        <v>274</v>
      </c>
      <c r="B281" s="32"/>
      <c r="C281" s="33"/>
      <c r="D281" s="34"/>
      <c r="E281" s="35"/>
      <c r="F281" s="36"/>
      <c r="G281" s="37"/>
      <c r="H281" s="38"/>
      <c r="I281" s="44" t="str">
        <f t="shared" si="18"/>
        <v/>
      </c>
      <c r="J281" s="35"/>
      <c r="K281" s="36"/>
      <c r="L281" s="45" t="str">
        <f t="shared" si="19"/>
        <v/>
      </c>
      <c r="M281" s="306" t="str">
        <f t="shared" si="20"/>
        <v/>
      </c>
      <c r="N281" s="46"/>
      <c r="O281" s="47"/>
      <c r="P281" s="47"/>
      <c r="Q281" s="47"/>
      <c r="R281" s="47"/>
      <c r="S281" s="47"/>
      <c r="T281" s="47"/>
      <c r="U281" s="48"/>
      <c r="V281" s="309" t="str">
        <f t="shared" si="21"/>
        <v/>
      </c>
      <c r="W281" s="46"/>
      <c r="X281" s="36"/>
      <c r="Y281" s="47"/>
      <c r="Z281" s="47"/>
      <c r="AA281" s="47"/>
      <c r="AB281" s="36"/>
      <c r="AC281" s="43"/>
      <c r="AD281" s="4"/>
      <c r="AE281" s="4"/>
    </row>
    <row r="282" spans="1:31" s="31" customFormat="1" ht="20.100000000000001" customHeight="1" x14ac:dyDescent="0.25">
      <c r="A282" s="333">
        <v>275</v>
      </c>
      <c r="B282" s="32"/>
      <c r="C282" s="33"/>
      <c r="D282" s="34"/>
      <c r="E282" s="35"/>
      <c r="F282" s="36"/>
      <c r="G282" s="37"/>
      <c r="H282" s="38"/>
      <c r="I282" s="44" t="str">
        <f t="shared" si="18"/>
        <v/>
      </c>
      <c r="J282" s="35"/>
      <c r="K282" s="36"/>
      <c r="L282" s="45" t="str">
        <f t="shared" si="19"/>
        <v/>
      </c>
      <c r="M282" s="306" t="str">
        <f t="shared" si="20"/>
        <v/>
      </c>
      <c r="N282" s="46"/>
      <c r="O282" s="47"/>
      <c r="P282" s="47"/>
      <c r="Q282" s="47"/>
      <c r="R282" s="47"/>
      <c r="S282" s="47"/>
      <c r="T282" s="47"/>
      <c r="U282" s="48"/>
      <c r="V282" s="309" t="str">
        <f t="shared" si="21"/>
        <v/>
      </c>
      <c r="W282" s="46"/>
      <c r="X282" s="36"/>
      <c r="Y282" s="47"/>
      <c r="Z282" s="47"/>
      <c r="AA282" s="47"/>
      <c r="AB282" s="36"/>
      <c r="AC282" s="43"/>
      <c r="AD282" s="4"/>
      <c r="AE282" s="4"/>
    </row>
    <row r="283" spans="1:31" s="31" customFormat="1" ht="20.100000000000001" customHeight="1" x14ac:dyDescent="0.25">
      <c r="A283" s="333">
        <v>276</v>
      </c>
      <c r="B283" s="32"/>
      <c r="C283" s="33"/>
      <c r="D283" s="34"/>
      <c r="E283" s="35"/>
      <c r="F283" s="36"/>
      <c r="G283" s="37"/>
      <c r="H283" s="38"/>
      <c r="I283" s="44" t="str">
        <f t="shared" si="18"/>
        <v/>
      </c>
      <c r="J283" s="35"/>
      <c r="K283" s="36"/>
      <c r="L283" s="45" t="str">
        <f t="shared" si="19"/>
        <v/>
      </c>
      <c r="M283" s="306" t="str">
        <f t="shared" si="20"/>
        <v/>
      </c>
      <c r="N283" s="46"/>
      <c r="O283" s="47"/>
      <c r="P283" s="47"/>
      <c r="Q283" s="47"/>
      <c r="R283" s="47"/>
      <c r="S283" s="47"/>
      <c r="T283" s="47"/>
      <c r="U283" s="48"/>
      <c r="V283" s="309" t="str">
        <f t="shared" si="21"/>
        <v/>
      </c>
      <c r="W283" s="46"/>
      <c r="X283" s="36"/>
      <c r="Y283" s="47"/>
      <c r="Z283" s="47"/>
      <c r="AA283" s="47"/>
      <c r="AB283" s="36"/>
      <c r="AC283" s="43"/>
      <c r="AD283" s="4"/>
      <c r="AE283" s="4"/>
    </row>
    <row r="284" spans="1:31" s="31" customFormat="1" ht="20.100000000000001" customHeight="1" x14ac:dyDescent="0.25">
      <c r="A284" s="333">
        <v>277</v>
      </c>
      <c r="B284" s="32"/>
      <c r="C284" s="33"/>
      <c r="D284" s="34"/>
      <c r="E284" s="35"/>
      <c r="F284" s="36"/>
      <c r="G284" s="37"/>
      <c r="H284" s="38"/>
      <c r="I284" s="44" t="str">
        <f t="shared" si="18"/>
        <v/>
      </c>
      <c r="J284" s="35"/>
      <c r="K284" s="36"/>
      <c r="L284" s="45" t="str">
        <f t="shared" si="19"/>
        <v/>
      </c>
      <c r="M284" s="306" t="str">
        <f t="shared" si="20"/>
        <v/>
      </c>
      <c r="N284" s="46"/>
      <c r="O284" s="47"/>
      <c r="P284" s="47"/>
      <c r="Q284" s="47"/>
      <c r="R284" s="47"/>
      <c r="S284" s="47"/>
      <c r="T284" s="47"/>
      <c r="U284" s="48"/>
      <c r="V284" s="309" t="str">
        <f t="shared" si="21"/>
        <v/>
      </c>
      <c r="W284" s="46"/>
      <c r="X284" s="36"/>
      <c r="Y284" s="47"/>
      <c r="Z284" s="47"/>
      <c r="AA284" s="47"/>
      <c r="AB284" s="36"/>
      <c r="AC284" s="43"/>
      <c r="AD284" s="4"/>
      <c r="AE284" s="4"/>
    </row>
    <row r="285" spans="1:31" s="31" customFormat="1" ht="20.100000000000001" customHeight="1" x14ac:dyDescent="0.25">
      <c r="A285" s="333">
        <v>278</v>
      </c>
      <c r="B285" s="32"/>
      <c r="C285" s="33"/>
      <c r="D285" s="34"/>
      <c r="E285" s="35"/>
      <c r="F285" s="36"/>
      <c r="G285" s="37"/>
      <c r="H285" s="38"/>
      <c r="I285" s="44" t="str">
        <f t="shared" si="18"/>
        <v/>
      </c>
      <c r="J285" s="35"/>
      <c r="K285" s="36"/>
      <c r="L285" s="45" t="str">
        <f t="shared" si="19"/>
        <v/>
      </c>
      <c r="M285" s="306" t="str">
        <f t="shared" si="20"/>
        <v/>
      </c>
      <c r="N285" s="46"/>
      <c r="O285" s="47"/>
      <c r="P285" s="47"/>
      <c r="Q285" s="47"/>
      <c r="R285" s="47"/>
      <c r="S285" s="47"/>
      <c r="T285" s="47"/>
      <c r="U285" s="48"/>
      <c r="V285" s="309" t="str">
        <f t="shared" si="21"/>
        <v/>
      </c>
      <c r="W285" s="46"/>
      <c r="X285" s="36"/>
      <c r="Y285" s="47"/>
      <c r="Z285" s="47"/>
      <c r="AA285" s="47"/>
      <c r="AB285" s="36"/>
      <c r="AC285" s="43"/>
      <c r="AD285" s="4"/>
      <c r="AE285" s="4"/>
    </row>
    <row r="286" spans="1:31" s="31" customFormat="1" ht="20.100000000000001" customHeight="1" x14ac:dyDescent="0.25">
      <c r="A286" s="333">
        <v>279</v>
      </c>
      <c r="B286" s="32"/>
      <c r="C286" s="33"/>
      <c r="D286" s="34"/>
      <c r="E286" s="35"/>
      <c r="F286" s="36"/>
      <c r="G286" s="37"/>
      <c r="H286" s="38"/>
      <c r="I286" s="44" t="str">
        <f t="shared" si="18"/>
        <v/>
      </c>
      <c r="J286" s="35"/>
      <c r="K286" s="36"/>
      <c r="L286" s="45" t="str">
        <f t="shared" si="19"/>
        <v/>
      </c>
      <c r="M286" s="306" t="str">
        <f t="shared" si="20"/>
        <v/>
      </c>
      <c r="N286" s="46"/>
      <c r="O286" s="47"/>
      <c r="P286" s="47"/>
      <c r="Q286" s="47"/>
      <c r="R286" s="47"/>
      <c r="S286" s="47"/>
      <c r="T286" s="47"/>
      <c r="U286" s="48"/>
      <c r="V286" s="309" t="str">
        <f t="shared" si="21"/>
        <v/>
      </c>
      <c r="W286" s="46"/>
      <c r="X286" s="36"/>
      <c r="Y286" s="47"/>
      <c r="Z286" s="47"/>
      <c r="AA286" s="47"/>
      <c r="AB286" s="36"/>
      <c r="AC286" s="43"/>
      <c r="AD286" s="4"/>
      <c r="AE286" s="4"/>
    </row>
    <row r="287" spans="1:31" s="31" customFormat="1" ht="20.100000000000001" customHeight="1" x14ac:dyDescent="0.25">
      <c r="A287" s="333">
        <v>280</v>
      </c>
      <c r="B287" s="32"/>
      <c r="C287" s="33"/>
      <c r="D287" s="34"/>
      <c r="E287" s="35"/>
      <c r="F287" s="36"/>
      <c r="G287" s="37"/>
      <c r="H287" s="38"/>
      <c r="I287" s="44" t="str">
        <f t="shared" si="18"/>
        <v/>
      </c>
      <c r="J287" s="35"/>
      <c r="K287" s="36"/>
      <c r="L287" s="45" t="str">
        <f t="shared" si="19"/>
        <v/>
      </c>
      <c r="M287" s="306" t="str">
        <f t="shared" si="20"/>
        <v/>
      </c>
      <c r="N287" s="46"/>
      <c r="O287" s="47"/>
      <c r="P287" s="47"/>
      <c r="Q287" s="47"/>
      <c r="R287" s="47"/>
      <c r="S287" s="47"/>
      <c r="T287" s="47"/>
      <c r="U287" s="48"/>
      <c r="V287" s="309" t="str">
        <f t="shared" si="21"/>
        <v/>
      </c>
      <c r="W287" s="46"/>
      <c r="X287" s="36"/>
      <c r="Y287" s="47"/>
      <c r="Z287" s="47"/>
      <c r="AA287" s="47"/>
      <c r="AB287" s="36"/>
      <c r="AC287" s="43"/>
      <c r="AD287" s="4"/>
      <c r="AE287" s="4"/>
    </row>
    <row r="288" spans="1:31" s="31" customFormat="1" ht="20.100000000000001" customHeight="1" x14ac:dyDescent="0.25">
      <c r="A288" s="333">
        <v>281</v>
      </c>
      <c r="B288" s="32"/>
      <c r="C288" s="33"/>
      <c r="D288" s="34"/>
      <c r="E288" s="35"/>
      <c r="F288" s="36"/>
      <c r="G288" s="37"/>
      <c r="H288" s="38"/>
      <c r="I288" s="44" t="str">
        <f t="shared" si="18"/>
        <v/>
      </c>
      <c r="J288" s="35"/>
      <c r="K288" s="36"/>
      <c r="L288" s="45" t="str">
        <f t="shared" si="19"/>
        <v/>
      </c>
      <c r="M288" s="306" t="str">
        <f t="shared" si="20"/>
        <v/>
      </c>
      <c r="N288" s="46"/>
      <c r="O288" s="47"/>
      <c r="P288" s="47"/>
      <c r="Q288" s="47"/>
      <c r="R288" s="47"/>
      <c r="S288" s="47"/>
      <c r="T288" s="47"/>
      <c r="U288" s="48"/>
      <c r="V288" s="309" t="str">
        <f t="shared" si="21"/>
        <v/>
      </c>
      <c r="W288" s="46"/>
      <c r="X288" s="36"/>
      <c r="Y288" s="47"/>
      <c r="Z288" s="47"/>
      <c r="AA288" s="47"/>
      <c r="AB288" s="36"/>
      <c r="AC288" s="43"/>
      <c r="AD288" s="4"/>
      <c r="AE288" s="4"/>
    </row>
    <row r="289" spans="1:31" s="31" customFormat="1" ht="20.100000000000001" customHeight="1" x14ac:dyDescent="0.25">
      <c r="A289" s="333">
        <v>282</v>
      </c>
      <c r="B289" s="32"/>
      <c r="C289" s="33"/>
      <c r="D289" s="34"/>
      <c r="E289" s="35"/>
      <c r="F289" s="36"/>
      <c r="G289" s="37"/>
      <c r="H289" s="38"/>
      <c r="I289" s="44" t="str">
        <f t="shared" si="18"/>
        <v/>
      </c>
      <c r="J289" s="35"/>
      <c r="K289" s="36"/>
      <c r="L289" s="45" t="str">
        <f t="shared" si="19"/>
        <v/>
      </c>
      <c r="M289" s="306" t="str">
        <f t="shared" si="20"/>
        <v/>
      </c>
      <c r="N289" s="46"/>
      <c r="O289" s="47"/>
      <c r="P289" s="47"/>
      <c r="Q289" s="47"/>
      <c r="R289" s="47"/>
      <c r="S289" s="47"/>
      <c r="T289" s="47"/>
      <c r="U289" s="48"/>
      <c r="V289" s="309" t="str">
        <f t="shared" si="21"/>
        <v/>
      </c>
      <c r="W289" s="46"/>
      <c r="X289" s="36"/>
      <c r="Y289" s="47"/>
      <c r="Z289" s="47"/>
      <c r="AA289" s="47"/>
      <c r="AB289" s="36"/>
      <c r="AC289" s="43"/>
      <c r="AD289" s="4"/>
      <c r="AE289" s="4"/>
    </row>
    <row r="290" spans="1:31" s="31" customFormat="1" ht="20.100000000000001" customHeight="1" x14ac:dyDescent="0.25">
      <c r="A290" s="333">
        <v>283</v>
      </c>
      <c r="B290" s="32"/>
      <c r="C290" s="33"/>
      <c r="D290" s="34"/>
      <c r="E290" s="35"/>
      <c r="F290" s="36"/>
      <c r="G290" s="37"/>
      <c r="H290" s="38"/>
      <c r="I290" s="44" t="str">
        <f t="shared" si="18"/>
        <v/>
      </c>
      <c r="J290" s="35"/>
      <c r="K290" s="36"/>
      <c r="L290" s="45" t="str">
        <f t="shared" si="19"/>
        <v/>
      </c>
      <c r="M290" s="306" t="str">
        <f t="shared" si="20"/>
        <v/>
      </c>
      <c r="N290" s="46"/>
      <c r="O290" s="47"/>
      <c r="P290" s="47"/>
      <c r="Q290" s="47"/>
      <c r="R290" s="47"/>
      <c r="S290" s="47"/>
      <c r="T290" s="47"/>
      <c r="U290" s="48"/>
      <c r="V290" s="309" t="str">
        <f t="shared" si="21"/>
        <v/>
      </c>
      <c r="W290" s="46"/>
      <c r="X290" s="36"/>
      <c r="Y290" s="47"/>
      <c r="Z290" s="47"/>
      <c r="AA290" s="47"/>
      <c r="AB290" s="36"/>
      <c r="AC290" s="43"/>
      <c r="AD290" s="4"/>
      <c r="AE290" s="4"/>
    </row>
    <row r="291" spans="1:31" s="31" customFormat="1" ht="20.100000000000001" customHeight="1" x14ac:dyDescent="0.25">
      <c r="A291" s="333">
        <v>284</v>
      </c>
      <c r="B291" s="32"/>
      <c r="C291" s="33"/>
      <c r="D291" s="34"/>
      <c r="E291" s="35"/>
      <c r="F291" s="36"/>
      <c r="G291" s="37"/>
      <c r="H291" s="38"/>
      <c r="I291" s="44" t="str">
        <f t="shared" si="18"/>
        <v/>
      </c>
      <c r="J291" s="35"/>
      <c r="K291" s="36"/>
      <c r="L291" s="45" t="str">
        <f t="shared" si="19"/>
        <v/>
      </c>
      <c r="M291" s="306" t="str">
        <f t="shared" si="20"/>
        <v/>
      </c>
      <c r="N291" s="46"/>
      <c r="O291" s="47"/>
      <c r="P291" s="47"/>
      <c r="Q291" s="47"/>
      <c r="R291" s="47"/>
      <c r="S291" s="47"/>
      <c r="T291" s="47"/>
      <c r="U291" s="48"/>
      <c r="V291" s="309" t="str">
        <f t="shared" si="21"/>
        <v/>
      </c>
      <c r="W291" s="46"/>
      <c r="X291" s="36"/>
      <c r="Y291" s="47"/>
      <c r="Z291" s="47"/>
      <c r="AA291" s="47"/>
      <c r="AB291" s="36"/>
      <c r="AC291" s="43"/>
      <c r="AD291" s="4"/>
      <c r="AE291" s="4"/>
    </row>
    <row r="292" spans="1:31" s="31" customFormat="1" ht="20.100000000000001" customHeight="1" x14ac:dyDescent="0.25">
      <c r="A292" s="333">
        <v>285</v>
      </c>
      <c r="B292" s="32"/>
      <c r="C292" s="33"/>
      <c r="D292" s="34"/>
      <c r="E292" s="35"/>
      <c r="F292" s="36"/>
      <c r="G292" s="37"/>
      <c r="H292" s="38"/>
      <c r="I292" s="44" t="str">
        <f t="shared" si="18"/>
        <v/>
      </c>
      <c r="J292" s="35"/>
      <c r="K292" s="36"/>
      <c r="L292" s="45" t="str">
        <f t="shared" si="19"/>
        <v/>
      </c>
      <c r="M292" s="306" t="str">
        <f t="shared" si="20"/>
        <v/>
      </c>
      <c r="N292" s="46"/>
      <c r="O292" s="47"/>
      <c r="P292" s="47"/>
      <c r="Q292" s="47"/>
      <c r="R292" s="47"/>
      <c r="S292" s="47"/>
      <c r="T292" s="47"/>
      <c r="U292" s="48"/>
      <c r="V292" s="309" t="str">
        <f t="shared" si="21"/>
        <v/>
      </c>
      <c r="W292" s="46"/>
      <c r="X292" s="36"/>
      <c r="Y292" s="47"/>
      <c r="Z292" s="47"/>
      <c r="AA292" s="47"/>
      <c r="AB292" s="36"/>
      <c r="AC292" s="43"/>
      <c r="AD292" s="4"/>
      <c r="AE292" s="4"/>
    </row>
    <row r="293" spans="1:31" s="31" customFormat="1" ht="20.100000000000001" customHeight="1" x14ac:dyDescent="0.25">
      <c r="A293" s="333">
        <v>286</v>
      </c>
      <c r="B293" s="32"/>
      <c r="C293" s="33"/>
      <c r="D293" s="34"/>
      <c r="E293" s="35"/>
      <c r="F293" s="36"/>
      <c r="G293" s="37"/>
      <c r="H293" s="38"/>
      <c r="I293" s="44" t="str">
        <f t="shared" si="18"/>
        <v/>
      </c>
      <c r="J293" s="35"/>
      <c r="K293" s="36"/>
      <c r="L293" s="45" t="str">
        <f t="shared" si="19"/>
        <v/>
      </c>
      <c r="M293" s="306" t="str">
        <f t="shared" si="20"/>
        <v/>
      </c>
      <c r="N293" s="46"/>
      <c r="O293" s="47"/>
      <c r="P293" s="47"/>
      <c r="Q293" s="47"/>
      <c r="R293" s="47"/>
      <c r="S293" s="47"/>
      <c r="T293" s="47"/>
      <c r="U293" s="48"/>
      <c r="V293" s="309" t="str">
        <f t="shared" si="21"/>
        <v/>
      </c>
      <c r="W293" s="46"/>
      <c r="X293" s="36"/>
      <c r="Y293" s="47"/>
      <c r="Z293" s="47"/>
      <c r="AA293" s="47"/>
      <c r="AB293" s="36"/>
      <c r="AC293" s="43"/>
      <c r="AD293" s="4"/>
      <c r="AE293" s="4"/>
    </row>
    <row r="294" spans="1:31" s="31" customFormat="1" ht="20.100000000000001" customHeight="1" x14ac:dyDescent="0.25">
      <c r="A294" s="333">
        <v>287</v>
      </c>
      <c r="B294" s="32"/>
      <c r="C294" s="33"/>
      <c r="D294" s="34"/>
      <c r="E294" s="35"/>
      <c r="F294" s="36"/>
      <c r="G294" s="37"/>
      <c r="H294" s="38"/>
      <c r="I294" s="44" t="str">
        <f t="shared" si="18"/>
        <v/>
      </c>
      <c r="J294" s="35"/>
      <c r="K294" s="36"/>
      <c r="L294" s="45" t="str">
        <f t="shared" si="19"/>
        <v/>
      </c>
      <c r="M294" s="306" t="str">
        <f t="shared" si="20"/>
        <v/>
      </c>
      <c r="N294" s="46"/>
      <c r="O294" s="47"/>
      <c r="P294" s="47"/>
      <c r="Q294" s="47"/>
      <c r="R294" s="47"/>
      <c r="S294" s="47"/>
      <c r="T294" s="47"/>
      <c r="U294" s="48"/>
      <c r="V294" s="309" t="str">
        <f t="shared" si="21"/>
        <v/>
      </c>
      <c r="W294" s="46"/>
      <c r="X294" s="36"/>
      <c r="Y294" s="47"/>
      <c r="Z294" s="47"/>
      <c r="AA294" s="47"/>
      <c r="AB294" s="36"/>
      <c r="AC294" s="43"/>
      <c r="AD294" s="4"/>
      <c r="AE294" s="4"/>
    </row>
    <row r="295" spans="1:31" s="31" customFormat="1" ht="20.100000000000001" customHeight="1" x14ac:dyDescent="0.25">
      <c r="A295" s="333">
        <v>288</v>
      </c>
      <c r="B295" s="32"/>
      <c r="C295" s="33"/>
      <c r="D295" s="34"/>
      <c r="E295" s="35"/>
      <c r="F295" s="36"/>
      <c r="G295" s="37"/>
      <c r="H295" s="38"/>
      <c r="I295" s="44" t="str">
        <f t="shared" si="18"/>
        <v/>
      </c>
      <c r="J295" s="35"/>
      <c r="K295" s="36"/>
      <c r="L295" s="45" t="str">
        <f t="shared" si="19"/>
        <v/>
      </c>
      <c r="M295" s="306" t="str">
        <f t="shared" si="20"/>
        <v/>
      </c>
      <c r="N295" s="46"/>
      <c r="O295" s="47"/>
      <c r="P295" s="47"/>
      <c r="Q295" s="47"/>
      <c r="R295" s="47"/>
      <c r="S295" s="47"/>
      <c r="T295" s="47"/>
      <c r="U295" s="48"/>
      <c r="V295" s="309" t="str">
        <f t="shared" si="21"/>
        <v/>
      </c>
      <c r="W295" s="46"/>
      <c r="X295" s="36"/>
      <c r="Y295" s="47"/>
      <c r="Z295" s="47"/>
      <c r="AA295" s="47"/>
      <c r="AB295" s="36"/>
      <c r="AC295" s="43"/>
      <c r="AD295" s="4"/>
      <c r="AE295" s="4"/>
    </row>
    <row r="296" spans="1:31" s="31" customFormat="1" ht="20.100000000000001" customHeight="1" x14ac:dyDescent="0.25">
      <c r="A296" s="333">
        <v>289</v>
      </c>
      <c r="B296" s="32"/>
      <c r="C296" s="33"/>
      <c r="D296" s="34"/>
      <c r="E296" s="35"/>
      <c r="F296" s="36"/>
      <c r="G296" s="37"/>
      <c r="H296" s="38"/>
      <c r="I296" s="44" t="str">
        <f t="shared" si="18"/>
        <v/>
      </c>
      <c r="J296" s="35"/>
      <c r="K296" s="36"/>
      <c r="L296" s="45" t="str">
        <f t="shared" si="19"/>
        <v/>
      </c>
      <c r="M296" s="306" t="str">
        <f t="shared" si="20"/>
        <v/>
      </c>
      <c r="N296" s="46"/>
      <c r="O296" s="47"/>
      <c r="P296" s="47"/>
      <c r="Q296" s="47"/>
      <c r="R296" s="47"/>
      <c r="S296" s="47"/>
      <c r="T296" s="47"/>
      <c r="U296" s="48"/>
      <c r="V296" s="309" t="str">
        <f t="shared" si="21"/>
        <v/>
      </c>
      <c r="W296" s="46"/>
      <c r="X296" s="36"/>
      <c r="Y296" s="47"/>
      <c r="Z296" s="47"/>
      <c r="AA296" s="47"/>
      <c r="AB296" s="36"/>
      <c r="AC296" s="43"/>
      <c r="AD296" s="4"/>
      <c r="AE296" s="4"/>
    </row>
    <row r="297" spans="1:31" s="31" customFormat="1" ht="20.100000000000001" customHeight="1" x14ac:dyDescent="0.25">
      <c r="A297" s="333">
        <v>290</v>
      </c>
      <c r="B297" s="32"/>
      <c r="C297" s="33"/>
      <c r="D297" s="34"/>
      <c r="E297" s="35"/>
      <c r="F297" s="36"/>
      <c r="G297" s="37"/>
      <c r="H297" s="38"/>
      <c r="I297" s="44" t="str">
        <f t="shared" si="18"/>
        <v/>
      </c>
      <c r="J297" s="35"/>
      <c r="K297" s="36"/>
      <c r="L297" s="45" t="str">
        <f t="shared" si="19"/>
        <v/>
      </c>
      <c r="M297" s="306" t="str">
        <f t="shared" si="20"/>
        <v/>
      </c>
      <c r="N297" s="46"/>
      <c r="O297" s="47"/>
      <c r="P297" s="47"/>
      <c r="Q297" s="47"/>
      <c r="R297" s="47"/>
      <c r="S297" s="47"/>
      <c r="T297" s="47"/>
      <c r="U297" s="48"/>
      <c r="V297" s="309" t="str">
        <f t="shared" si="21"/>
        <v/>
      </c>
      <c r="W297" s="46"/>
      <c r="X297" s="36"/>
      <c r="Y297" s="47"/>
      <c r="Z297" s="47"/>
      <c r="AA297" s="47"/>
      <c r="AB297" s="36"/>
      <c r="AC297" s="43"/>
      <c r="AD297" s="4"/>
      <c r="AE297" s="4"/>
    </row>
    <row r="298" spans="1:31" s="31" customFormat="1" ht="20.100000000000001" customHeight="1" x14ac:dyDescent="0.25">
      <c r="A298" s="333">
        <v>291</v>
      </c>
      <c r="B298" s="32"/>
      <c r="C298" s="33"/>
      <c r="D298" s="34"/>
      <c r="E298" s="35"/>
      <c r="F298" s="36"/>
      <c r="G298" s="37"/>
      <c r="H298" s="38"/>
      <c r="I298" s="44" t="str">
        <f t="shared" si="18"/>
        <v/>
      </c>
      <c r="J298" s="35"/>
      <c r="K298" s="36"/>
      <c r="L298" s="45" t="str">
        <f t="shared" si="19"/>
        <v/>
      </c>
      <c r="M298" s="306" t="str">
        <f t="shared" si="20"/>
        <v/>
      </c>
      <c r="N298" s="46"/>
      <c r="O298" s="47"/>
      <c r="P298" s="47"/>
      <c r="Q298" s="47"/>
      <c r="R298" s="47"/>
      <c r="S298" s="47"/>
      <c r="T298" s="47"/>
      <c r="U298" s="48"/>
      <c r="V298" s="309" t="str">
        <f t="shared" si="21"/>
        <v/>
      </c>
      <c r="W298" s="46"/>
      <c r="X298" s="36"/>
      <c r="Y298" s="47"/>
      <c r="Z298" s="47"/>
      <c r="AA298" s="47"/>
      <c r="AB298" s="36"/>
      <c r="AC298" s="43"/>
      <c r="AD298" s="4"/>
      <c r="AE298" s="4"/>
    </row>
    <row r="299" spans="1:31" s="31" customFormat="1" ht="20.100000000000001" customHeight="1" x14ac:dyDescent="0.25">
      <c r="A299" s="333">
        <v>292</v>
      </c>
      <c r="B299" s="32"/>
      <c r="C299" s="33"/>
      <c r="D299" s="34"/>
      <c r="E299" s="35"/>
      <c r="F299" s="36"/>
      <c r="G299" s="37"/>
      <c r="H299" s="38"/>
      <c r="I299" s="44" t="str">
        <f t="shared" si="18"/>
        <v/>
      </c>
      <c r="J299" s="35"/>
      <c r="K299" s="36"/>
      <c r="L299" s="45" t="str">
        <f t="shared" si="19"/>
        <v/>
      </c>
      <c r="M299" s="306" t="str">
        <f t="shared" si="20"/>
        <v/>
      </c>
      <c r="N299" s="46"/>
      <c r="O299" s="47"/>
      <c r="P299" s="47"/>
      <c r="Q299" s="47"/>
      <c r="R299" s="47"/>
      <c r="S299" s="47"/>
      <c r="T299" s="47"/>
      <c r="U299" s="48"/>
      <c r="V299" s="309" t="str">
        <f t="shared" si="21"/>
        <v/>
      </c>
      <c r="W299" s="46"/>
      <c r="X299" s="36"/>
      <c r="Y299" s="47"/>
      <c r="Z299" s="47"/>
      <c r="AA299" s="47"/>
      <c r="AB299" s="36"/>
      <c r="AC299" s="43"/>
      <c r="AD299" s="4"/>
      <c r="AE299" s="4"/>
    </row>
    <row r="300" spans="1:31" s="31" customFormat="1" ht="20.100000000000001" customHeight="1" x14ac:dyDescent="0.25">
      <c r="A300" s="333">
        <v>293</v>
      </c>
      <c r="B300" s="32"/>
      <c r="C300" s="33"/>
      <c r="D300" s="34"/>
      <c r="E300" s="35"/>
      <c r="F300" s="36"/>
      <c r="G300" s="37"/>
      <c r="H300" s="38"/>
      <c r="I300" s="44" t="str">
        <f t="shared" si="18"/>
        <v/>
      </c>
      <c r="J300" s="35"/>
      <c r="K300" s="36"/>
      <c r="L300" s="45" t="str">
        <f t="shared" si="19"/>
        <v/>
      </c>
      <c r="M300" s="306" t="str">
        <f t="shared" si="20"/>
        <v/>
      </c>
      <c r="N300" s="46"/>
      <c r="O300" s="47"/>
      <c r="P300" s="47"/>
      <c r="Q300" s="47"/>
      <c r="R300" s="47"/>
      <c r="S300" s="47"/>
      <c r="T300" s="47"/>
      <c r="U300" s="48"/>
      <c r="V300" s="309" t="str">
        <f t="shared" si="21"/>
        <v/>
      </c>
      <c r="W300" s="46"/>
      <c r="X300" s="36"/>
      <c r="Y300" s="47"/>
      <c r="Z300" s="47"/>
      <c r="AA300" s="47"/>
      <c r="AB300" s="36"/>
      <c r="AC300" s="43"/>
      <c r="AD300" s="4"/>
      <c r="AE300" s="4"/>
    </row>
    <row r="301" spans="1:31" s="31" customFormat="1" ht="20.100000000000001" customHeight="1" x14ac:dyDescent="0.25">
      <c r="A301" s="333">
        <v>294</v>
      </c>
      <c r="B301" s="32"/>
      <c r="C301" s="33"/>
      <c r="D301" s="34"/>
      <c r="E301" s="35"/>
      <c r="F301" s="36"/>
      <c r="G301" s="37"/>
      <c r="H301" s="38"/>
      <c r="I301" s="44" t="str">
        <f t="shared" si="18"/>
        <v/>
      </c>
      <c r="J301" s="35"/>
      <c r="K301" s="36"/>
      <c r="L301" s="45" t="str">
        <f t="shared" si="19"/>
        <v/>
      </c>
      <c r="M301" s="306" t="str">
        <f t="shared" si="20"/>
        <v/>
      </c>
      <c r="N301" s="46"/>
      <c r="O301" s="47"/>
      <c r="P301" s="47"/>
      <c r="Q301" s="47"/>
      <c r="R301" s="47"/>
      <c r="S301" s="47"/>
      <c r="T301" s="47"/>
      <c r="U301" s="48"/>
      <c r="V301" s="309" t="str">
        <f t="shared" si="21"/>
        <v/>
      </c>
      <c r="W301" s="46"/>
      <c r="X301" s="36"/>
      <c r="Y301" s="47"/>
      <c r="Z301" s="47"/>
      <c r="AA301" s="47"/>
      <c r="AB301" s="36"/>
      <c r="AC301" s="43"/>
      <c r="AD301" s="4"/>
      <c r="AE301" s="4"/>
    </row>
    <row r="302" spans="1:31" s="31" customFormat="1" ht="20.100000000000001" customHeight="1" x14ac:dyDescent="0.25">
      <c r="A302" s="333">
        <v>295</v>
      </c>
      <c r="B302" s="32"/>
      <c r="C302" s="33"/>
      <c r="D302" s="34"/>
      <c r="E302" s="35"/>
      <c r="F302" s="36"/>
      <c r="G302" s="37"/>
      <c r="H302" s="38"/>
      <c r="I302" s="44" t="str">
        <f t="shared" si="18"/>
        <v/>
      </c>
      <c r="J302" s="35"/>
      <c r="K302" s="36"/>
      <c r="L302" s="45" t="str">
        <f t="shared" si="19"/>
        <v/>
      </c>
      <c r="M302" s="306" t="str">
        <f t="shared" si="20"/>
        <v/>
      </c>
      <c r="N302" s="46"/>
      <c r="O302" s="47"/>
      <c r="P302" s="47"/>
      <c r="Q302" s="47"/>
      <c r="R302" s="47"/>
      <c r="S302" s="47"/>
      <c r="T302" s="47"/>
      <c r="U302" s="48"/>
      <c r="V302" s="309" t="str">
        <f t="shared" si="21"/>
        <v/>
      </c>
      <c r="W302" s="46"/>
      <c r="X302" s="36"/>
      <c r="Y302" s="47"/>
      <c r="Z302" s="47"/>
      <c r="AA302" s="47"/>
      <c r="AB302" s="36"/>
      <c r="AC302" s="43"/>
      <c r="AD302" s="4"/>
      <c r="AE302" s="4"/>
    </row>
    <row r="303" spans="1:31" s="31" customFormat="1" ht="20.100000000000001" customHeight="1" x14ac:dyDescent="0.25">
      <c r="A303" s="333">
        <v>296</v>
      </c>
      <c r="B303" s="32"/>
      <c r="C303" s="33"/>
      <c r="D303" s="34"/>
      <c r="E303" s="35"/>
      <c r="F303" s="36"/>
      <c r="G303" s="37"/>
      <c r="H303" s="38"/>
      <c r="I303" s="44" t="str">
        <f t="shared" si="18"/>
        <v/>
      </c>
      <c r="J303" s="35"/>
      <c r="K303" s="36"/>
      <c r="L303" s="45" t="str">
        <f t="shared" si="19"/>
        <v/>
      </c>
      <c r="M303" s="306" t="str">
        <f t="shared" si="20"/>
        <v/>
      </c>
      <c r="N303" s="46"/>
      <c r="O303" s="47"/>
      <c r="P303" s="47"/>
      <c r="Q303" s="47"/>
      <c r="R303" s="47"/>
      <c r="S303" s="47"/>
      <c r="T303" s="47"/>
      <c r="U303" s="48"/>
      <c r="V303" s="309" t="str">
        <f t="shared" si="21"/>
        <v/>
      </c>
      <c r="W303" s="46"/>
      <c r="X303" s="36"/>
      <c r="Y303" s="47"/>
      <c r="Z303" s="47"/>
      <c r="AA303" s="47"/>
      <c r="AB303" s="36"/>
      <c r="AC303" s="43"/>
      <c r="AD303" s="4"/>
      <c r="AE303" s="4"/>
    </row>
    <row r="304" spans="1:31" s="31" customFormat="1" ht="20.100000000000001" customHeight="1" x14ac:dyDescent="0.25">
      <c r="A304" s="333">
        <v>297</v>
      </c>
      <c r="B304" s="32"/>
      <c r="C304" s="33"/>
      <c r="D304" s="34"/>
      <c r="E304" s="35"/>
      <c r="F304" s="36"/>
      <c r="G304" s="37"/>
      <c r="H304" s="38"/>
      <c r="I304" s="44" t="str">
        <f t="shared" si="18"/>
        <v/>
      </c>
      <c r="J304" s="35"/>
      <c r="K304" s="36"/>
      <c r="L304" s="45" t="str">
        <f t="shared" si="19"/>
        <v/>
      </c>
      <c r="M304" s="306" t="str">
        <f t="shared" si="20"/>
        <v/>
      </c>
      <c r="N304" s="46"/>
      <c r="O304" s="47"/>
      <c r="P304" s="47"/>
      <c r="Q304" s="47"/>
      <c r="R304" s="47"/>
      <c r="S304" s="47"/>
      <c r="T304" s="47"/>
      <c r="U304" s="48"/>
      <c r="V304" s="309" t="str">
        <f t="shared" si="21"/>
        <v/>
      </c>
      <c r="W304" s="46"/>
      <c r="X304" s="36"/>
      <c r="Y304" s="47"/>
      <c r="Z304" s="47"/>
      <c r="AA304" s="47"/>
      <c r="AB304" s="36"/>
      <c r="AC304" s="43"/>
      <c r="AD304" s="4"/>
      <c r="AE304" s="4"/>
    </row>
    <row r="305" spans="1:31" s="31" customFormat="1" ht="20.100000000000001" customHeight="1" x14ac:dyDescent="0.25">
      <c r="A305" s="333">
        <v>298</v>
      </c>
      <c r="B305" s="32"/>
      <c r="C305" s="33"/>
      <c r="D305" s="34"/>
      <c r="E305" s="35"/>
      <c r="F305" s="36"/>
      <c r="G305" s="37"/>
      <c r="H305" s="38"/>
      <c r="I305" s="44" t="str">
        <f t="shared" si="18"/>
        <v/>
      </c>
      <c r="J305" s="35"/>
      <c r="K305" s="36"/>
      <c r="L305" s="45" t="str">
        <f t="shared" si="19"/>
        <v/>
      </c>
      <c r="M305" s="306" t="str">
        <f t="shared" si="20"/>
        <v/>
      </c>
      <c r="N305" s="46"/>
      <c r="O305" s="47"/>
      <c r="P305" s="47"/>
      <c r="Q305" s="47"/>
      <c r="R305" s="47"/>
      <c r="S305" s="47"/>
      <c r="T305" s="47"/>
      <c r="U305" s="48"/>
      <c r="V305" s="309" t="str">
        <f t="shared" si="21"/>
        <v/>
      </c>
      <c r="W305" s="46"/>
      <c r="X305" s="36"/>
      <c r="Y305" s="47"/>
      <c r="Z305" s="47"/>
      <c r="AA305" s="47"/>
      <c r="AB305" s="36"/>
      <c r="AC305" s="43"/>
      <c r="AD305" s="4"/>
      <c r="AE305" s="4"/>
    </row>
    <row r="306" spans="1:31" s="31" customFormat="1" ht="20.100000000000001" customHeight="1" x14ac:dyDescent="0.25">
      <c r="A306" s="333">
        <v>299</v>
      </c>
      <c r="B306" s="32"/>
      <c r="C306" s="33"/>
      <c r="D306" s="34"/>
      <c r="E306" s="35"/>
      <c r="F306" s="36"/>
      <c r="G306" s="37"/>
      <c r="H306" s="38"/>
      <c r="I306" s="44" t="str">
        <f t="shared" si="18"/>
        <v/>
      </c>
      <c r="J306" s="35"/>
      <c r="K306" s="36"/>
      <c r="L306" s="45" t="str">
        <f t="shared" si="19"/>
        <v/>
      </c>
      <c r="M306" s="306" t="str">
        <f t="shared" si="20"/>
        <v/>
      </c>
      <c r="N306" s="46"/>
      <c r="O306" s="47"/>
      <c r="P306" s="47"/>
      <c r="Q306" s="47"/>
      <c r="R306" s="47"/>
      <c r="S306" s="47"/>
      <c r="T306" s="47"/>
      <c r="U306" s="48"/>
      <c r="V306" s="309" t="str">
        <f t="shared" si="21"/>
        <v/>
      </c>
      <c r="W306" s="46"/>
      <c r="X306" s="36"/>
      <c r="Y306" s="47"/>
      <c r="Z306" s="47"/>
      <c r="AA306" s="47"/>
      <c r="AB306" s="36"/>
      <c r="AC306" s="43"/>
      <c r="AD306" s="4"/>
      <c r="AE306" s="4"/>
    </row>
    <row r="307" spans="1:31" s="31" customFormat="1" ht="20.100000000000001" customHeight="1" x14ac:dyDescent="0.25">
      <c r="A307" s="333">
        <v>300</v>
      </c>
      <c r="B307" s="32"/>
      <c r="C307" s="33"/>
      <c r="D307" s="34"/>
      <c r="E307" s="35"/>
      <c r="F307" s="36"/>
      <c r="G307" s="37"/>
      <c r="H307" s="38"/>
      <c r="I307" s="44" t="str">
        <f t="shared" si="18"/>
        <v/>
      </c>
      <c r="J307" s="35"/>
      <c r="K307" s="36"/>
      <c r="L307" s="45" t="str">
        <f t="shared" si="19"/>
        <v/>
      </c>
      <c r="M307" s="306" t="str">
        <f t="shared" si="20"/>
        <v/>
      </c>
      <c r="N307" s="46"/>
      <c r="O307" s="47"/>
      <c r="P307" s="47"/>
      <c r="Q307" s="47"/>
      <c r="R307" s="47"/>
      <c r="S307" s="47"/>
      <c r="T307" s="47"/>
      <c r="U307" s="48"/>
      <c r="V307" s="309" t="str">
        <f t="shared" si="21"/>
        <v/>
      </c>
      <c r="W307" s="46"/>
      <c r="X307" s="36"/>
      <c r="Y307" s="47"/>
      <c r="Z307" s="47"/>
      <c r="AA307" s="47"/>
      <c r="AB307" s="36"/>
      <c r="AC307" s="43"/>
      <c r="AD307" s="4"/>
      <c r="AE307" s="4"/>
    </row>
    <row r="308" spans="1:31" s="31" customFormat="1" ht="20.100000000000001" customHeight="1" x14ac:dyDescent="0.25">
      <c r="A308" s="333">
        <v>301</v>
      </c>
      <c r="B308" s="32"/>
      <c r="C308" s="33"/>
      <c r="D308" s="34"/>
      <c r="E308" s="35"/>
      <c r="F308" s="36"/>
      <c r="G308" s="37"/>
      <c r="H308" s="38"/>
      <c r="I308" s="44" t="str">
        <f t="shared" si="18"/>
        <v/>
      </c>
      <c r="J308" s="35"/>
      <c r="K308" s="36"/>
      <c r="L308" s="45" t="str">
        <f t="shared" si="19"/>
        <v/>
      </c>
      <c r="M308" s="306" t="str">
        <f t="shared" si="20"/>
        <v/>
      </c>
      <c r="N308" s="46"/>
      <c r="O308" s="47"/>
      <c r="P308" s="47"/>
      <c r="Q308" s="47"/>
      <c r="R308" s="47"/>
      <c r="S308" s="47"/>
      <c r="T308" s="47"/>
      <c r="U308" s="48"/>
      <c r="V308" s="309" t="str">
        <f t="shared" si="21"/>
        <v/>
      </c>
      <c r="W308" s="46"/>
      <c r="X308" s="36"/>
      <c r="Y308" s="47"/>
      <c r="Z308" s="47"/>
      <c r="AA308" s="47"/>
      <c r="AB308" s="36"/>
      <c r="AC308" s="43"/>
      <c r="AD308" s="4"/>
      <c r="AE308" s="4"/>
    </row>
    <row r="309" spans="1:31" s="31" customFormat="1" ht="20.100000000000001" customHeight="1" x14ac:dyDescent="0.25">
      <c r="A309" s="333">
        <v>302</v>
      </c>
      <c r="B309" s="32"/>
      <c r="C309" s="33"/>
      <c r="D309" s="34"/>
      <c r="E309" s="35"/>
      <c r="F309" s="36"/>
      <c r="G309" s="37"/>
      <c r="H309" s="38"/>
      <c r="I309" s="44" t="str">
        <f t="shared" si="18"/>
        <v/>
      </c>
      <c r="J309" s="35"/>
      <c r="K309" s="36"/>
      <c r="L309" s="45" t="str">
        <f t="shared" si="19"/>
        <v/>
      </c>
      <c r="M309" s="306" t="str">
        <f t="shared" si="20"/>
        <v/>
      </c>
      <c r="N309" s="46"/>
      <c r="O309" s="47"/>
      <c r="P309" s="47"/>
      <c r="Q309" s="47"/>
      <c r="R309" s="47"/>
      <c r="S309" s="47"/>
      <c r="T309" s="47"/>
      <c r="U309" s="48"/>
      <c r="V309" s="309" t="str">
        <f t="shared" si="21"/>
        <v/>
      </c>
      <c r="W309" s="46"/>
      <c r="X309" s="36"/>
      <c r="Y309" s="47"/>
      <c r="Z309" s="47"/>
      <c r="AA309" s="47"/>
      <c r="AB309" s="36"/>
      <c r="AC309" s="43"/>
      <c r="AD309" s="4"/>
      <c r="AE309" s="4"/>
    </row>
    <row r="310" spans="1:31" s="31" customFormat="1" ht="20.100000000000001" customHeight="1" x14ac:dyDescent="0.25">
      <c r="A310" s="333">
        <v>303</v>
      </c>
      <c r="B310" s="32"/>
      <c r="C310" s="33"/>
      <c r="D310" s="34"/>
      <c r="E310" s="35"/>
      <c r="F310" s="36"/>
      <c r="G310" s="37"/>
      <c r="H310" s="38"/>
      <c r="I310" s="44" t="str">
        <f t="shared" si="18"/>
        <v/>
      </c>
      <c r="J310" s="35"/>
      <c r="K310" s="36"/>
      <c r="L310" s="45" t="str">
        <f t="shared" si="19"/>
        <v/>
      </c>
      <c r="M310" s="306" t="str">
        <f t="shared" si="20"/>
        <v/>
      </c>
      <c r="N310" s="46"/>
      <c r="O310" s="47"/>
      <c r="P310" s="47"/>
      <c r="Q310" s="47"/>
      <c r="R310" s="47"/>
      <c r="S310" s="47"/>
      <c r="T310" s="47"/>
      <c r="U310" s="48"/>
      <c r="V310" s="309" t="str">
        <f t="shared" si="21"/>
        <v/>
      </c>
      <c r="W310" s="46"/>
      <c r="X310" s="36"/>
      <c r="Y310" s="47"/>
      <c r="Z310" s="47"/>
      <c r="AA310" s="47"/>
      <c r="AB310" s="36"/>
      <c r="AC310" s="43"/>
      <c r="AD310" s="4"/>
      <c r="AE310" s="4"/>
    </row>
    <row r="311" spans="1:31" s="31" customFormat="1" ht="20.100000000000001" customHeight="1" x14ac:dyDescent="0.25">
      <c r="A311" s="333">
        <v>304</v>
      </c>
      <c r="B311" s="32"/>
      <c r="C311" s="33"/>
      <c r="D311" s="34"/>
      <c r="E311" s="35"/>
      <c r="F311" s="36"/>
      <c r="G311" s="37"/>
      <c r="H311" s="38"/>
      <c r="I311" s="44" t="str">
        <f t="shared" si="18"/>
        <v/>
      </c>
      <c r="J311" s="35"/>
      <c r="K311" s="36"/>
      <c r="L311" s="45" t="str">
        <f t="shared" si="19"/>
        <v/>
      </c>
      <c r="M311" s="306" t="str">
        <f t="shared" si="20"/>
        <v/>
      </c>
      <c r="N311" s="46"/>
      <c r="O311" s="47"/>
      <c r="P311" s="47"/>
      <c r="Q311" s="47"/>
      <c r="R311" s="47"/>
      <c r="S311" s="47"/>
      <c r="T311" s="47"/>
      <c r="U311" s="48"/>
      <c r="V311" s="309" t="str">
        <f t="shared" si="21"/>
        <v/>
      </c>
      <c r="W311" s="46"/>
      <c r="X311" s="36"/>
      <c r="Y311" s="47"/>
      <c r="Z311" s="47"/>
      <c r="AA311" s="47"/>
      <c r="AB311" s="36"/>
      <c r="AC311" s="43"/>
      <c r="AD311" s="4"/>
      <c r="AE311" s="4"/>
    </row>
    <row r="312" spans="1:31" s="31" customFormat="1" ht="20.100000000000001" customHeight="1" x14ac:dyDescent="0.25">
      <c r="A312" s="333">
        <v>305</v>
      </c>
      <c r="B312" s="32"/>
      <c r="C312" s="33"/>
      <c r="D312" s="34"/>
      <c r="E312" s="35"/>
      <c r="F312" s="36"/>
      <c r="G312" s="37"/>
      <c r="H312" s="38"/>
      <c r="I312" s="44" t="str">
        <f t="shared" si="18"/>
        <v/>
      </c>
      <c r="J312" s="35"/>
      <c r="K312" s="36"/>
      <c r="L312" s="45" t="str">
        <f t="shared" si="19"/>
        <v/>
      </c>
      <c r="M312" s="306" t="str">
        <f t="shared" si="20"/>
        <v/>
      </c>
      <c r="N312" s="46"/>
      <c r="O312" s="47"/>
      <c r="P312" s="47"/>
      <c r="Q312" s="47"/>
      <c r="R312" s="47"/>
      <c r="S312" s="47"/>
      <c r="T312" s="47"/>
      <c r="U312" s="48"/>
      <c r="V312" s="309" t="str">
        <f t="shared" si="21"/>
        <v/>
      </c>
      <c r="W312" s="46"/>
      <c r="X312" s="36"/>
      <c r="Y312" s="47"/>
      <c r="Z312" s="47"/>
      <c r="AA312" s="47"/>
      <c r="AB312" s="36"/>
      <c r="AC312" s="43"/>
      <c r="AD312" s="4"/>
      <c r="AE312" s="4"/>
    </row>
    <row r="313" spans="1:31" s="31" customFormat="1" ht="20.100000000000001" customHeight="1" x14ac:dyDescent="0.25">
      <c r="A313" s="333">
        <v>306</v>
      </c>
      <c r="B313" s="32"/>
      <c r="C313" s="33"/>
      <c r="D313" s="34"/>
      <c r="E313" s="35"/>
      <c r="F313" s="36"/>
      <c r="G313" s="37"/>
      <c r="H313" s="38"/>
      <c r="I313" s="44" t="str">
        <f t="shared" si="18"/>
        <v/>
      </c>
      <c r="J313" s="35"/>
      <c r="K313" s="36"/>
      <c r="L313" s="45" t="str">
        <f t="shared" si="19"/>
        <v/>
      </c>
      <c r="M313" s="306" t="str">
        <f t="shared" si="20"/>
        <v/>
      </c>
      <c r="N313" s="46"/>
      <c r="O313" s="47"/>
      <c r="P313" s="47"/>
      <c r="Q313" s="47"/>
      <c r="R313" s="47"/>
      <c r="S313" s="47"/>
      <c r="T313" s="47"/>
      <c r="U313" s="48"/>
      <c r="V313" s="309" t="str">
        <f t="shared" si="21"/>
        <v/>
      </c>
      <c r="W313" s="46"/>
      <c r="X313" s="36"/>
      <c r="Y313" s="47"/>
      <c r="Z313" s="47"/>
      <c r="AA313" s="47"/>
      <c r="AB313" s="36"/>
      <c r="AC313" s="43"/>
      <c r="AD313" s="4"/>
      <c r="AE313" s="4"/>
    </row>
    <row r="314" spans="1:31" s="31" customFormat="1" ht="20.100000000000001" customHeight="1" x14ac:dyDescent="0.25">
      <c r="A314" s="333">
        <v>307</v>
      </c>
      <c r="B314" s="32"/>
      <c r="C314" s="33"/>
      <c r="D314" s="34"/>
      <c r="E314" s="35"/>
      <c r="F314" s="36"/>
      <c r="G314" s="37"/>
      <c r="H314" s="38"/>
      <c r="I314" s="44" t="str">
        <f t="shared" si="18"/>
        <v/>
      </c>
      <c r="J314" s="35"/>
      <c r="K314" s="36"/>
      <c r="L314" s="45" t="str">
        <f t="shared" si="19"/>
        <v/>
      </c>
      <c r="M314" s="306" t="str">
        <f t="shared" si="20"/>
        <v/>
      </c>
      <c r="N314" s="46"/>
      <c r="O314" s="47"/>
      <c r="P314" s="47"/>
      <c r="Q314" s="47"/>
      <c r="R314" s="47"/>
      <c r="S314" s="47"/>
      <c r="T314" s="47"/>
      <c r="U314" s="48"/>
      <c r="V314" s="309" t="str">
        <f t="shared" si="21"/>
        <v/>
      </c>
      <c r="W314" s="46"/>
      <c r="X314" s="36"/>
      <c r="Y314" s="47"/>
      <c r="Z314" s="47"/>
      <c r="AA314" s="47"/>
      <c r="AB314" s="36"/>
      <c r="AC314" s="43"/>
      <c r="AD314" s="4"/>
      <c r="AE314" s="4"/>
    </row>
    <row r="315" spans="1:31" s="31" customFormat="1" ht="20.100000000000001" customHeight="1" x14ac:dyDescent="0.25">
      <c r="A315" s="333">
        <v>308</v>
      </c>
      <c r="B315" s="32"/>
      <c r="C315" s="33"/>
      <c r="D315" s="34"/>
      <c r="E315" s="35"/>
      <c r="F315" s="36"/>
      <c r="G315" s="37"/>
      <c r="H315" s="38"/>
      <c r="I315" s="44" t="str">
        <f t="shared" si="18"/>
        <v/>
      </c>
      <c r="J315" s="35"/>
      <c r="K315" s="36"/>
      <c r="L315" s="45" t="str">
        <f t="shared" si="19"/>
        <v/>
      </c>
      <c r="M315" s="306" t="str">
        <f t="shared" si="20"/>
        <v/>
      </c>
      <c r="N315" s="46"/>
      <c r="O315" s="47"/>
      <c r="P315" s="47"/>
      <c r="Q315" s="47"/>
      <c r="R315" s="47"/>
      <c r="S315" s="47"/>
      <c r="T315" s="47"/>
      <c r="U315" s="48"/>
      <c r="V315" s="309" t="str">
        <f t="shared" si="21"/>
        <v/>
      </c>
      <c r="W315" s="46"/>
      <c r="X315" s="36"/>
      <c r="Y315" s="47"/>
      <c r="Z315" s="47"/>
      <c r="AA315" s="47"/>
      <c r="AB315" s="36"/>
      <c r="AC315" s="43"/>
      <c r="AD315" s="4"/>
      <c r="AE315" s="4"/>
    </row>
    <row r="316" spans="1:31" s="31" customFormat="1" ht="20.100000000000001" customHeight="1" x14ac:dyDescent="0.25">
      <c r="A316" s="333"/>
      <c r="B316" s="51"/>
      <c r="C316" s="52"/>
      <c r="D316" s="53" t="s">
        <v>43</v>
      </c>
      <c r="E316" s="54">
        <f>SUM(E8:E315)</f>
        <v>0</v>
      </c>
      <c r="F316" s="55">
        <f>SUM(F8:F315)</f>
        <v>0</v>
      </c>
      <c r="G316" s="44">
        <f>SUM(G8:G315)</f>
        <v>0</v>
      </c>
      <c r="H316" s="44">
        <f>SUM(H8:H315)</f>
        <v>0</v>
      </c>
      <c r="I316" s="56">
        <f>I7+G316-H316</f>
        <v>0</v>
      </c>
      <c r="J316" s="57">
        <f>SUM(J8:J315)</f>
        <v>0</v>
      </c>
      <c r="K316" s="55">
        <f>SUM(K8:K315)</f>
        <v>0</v>
      </c>
      <c r="L316" s="45">
        <f>L7+J316-K316</f>
        <v>0</v>
      </c>
      <c r="M316" s="58">
        <f>L316+I316</f>
        <v>0</v>
      </c>
      <c r="N316" s="54">
        <f t="shared" ref="N316:U316" si="22">SUM(N8:N315)</f>
        <v>0</v>
      </c>
      <c r="O316" s="57">
        <f t="shared" si="22"/>
        <v>0</v>
      </c>
      <c r="P316" s="57">
        <f t="shared" si="22"/>
        <v>0</v>
      </c>
      <c r="Q316" s="57">
        <f t="shared" si="22"/>
        <v>0</v>
      </c>
      <c r="R316" s="57">
        <f t="shared" si="22"/>
        <v>0</v>
      </c>
      <c r="S316" s="57">
        <f t="shared" si="22"/>
        <v>0</v>
      </c>
      <c r="T316" s="57">
        <f t="shared" si="22"/>
        <v>0</v>
      </c>
      <c r="U316" s="57">
        <f t="shared" si="22"/>
        <v>0</v>
      </c>
      <c r="V316" s="59"/>
      <c r="W316" s="57">
        <f t="shared" ref="W316:AC316" si="23">SUM(W8:W315)</f>
        <v>0</v>
      </c>
      <c r="X316" s="57">
        <f t="shared" si="23"/>
        <v>0</v>
      </c>
      <c r="Y316" s="57">
        <f t="shared" si="23"/>
        <v>0</v>
      </c>
      <c r="Z316" s="57">
        <f t="shared" si="23"/>
        <v>0</v>
      </c>
      <c r="AA316" s="57">
        <f t="shared" si="23"/>
        <v>0</v>
      </c>
      <c r="AB316" s="57">
        <f t="shared" si="23"/>
        <v>0</v>
      </c>
      <c r="AC316" s="60">
        <f t="shared" si="23"/>
        <v>0</v>
      </c>
      <c r="AD316" s="4"/>
      <c r="AE316" s="4"/>
    </row>
    <row r="317" spans="1:31" s="31" customFormat="1" ht="20.100000000000001" customHeight="1" x14ac:dyDescent="0.25">
      <c r="A317" s="278"/>
      <c r="B317" s="279"/>
      <c r="C317" s="280"/>
      <c r="D317" s="281"/>
      <c r="E317" s="282"/>
      <c r="F317" s="283"/>
      <c r="G317" s="284"/>
      <c r="H317" s="284"/>
      <c r="I317" s="285"/>
      <c r="J317" s="286"/>
      <c r="K317" s="279"/>
      <c r="L317" s="287"/>
      <c r="M317" s="288"/>
      <c r="N317" s="289"/>
      <c r="O317" s="290"/>
      <c r="P317" s="290"/>
      <c r="Q317" s="290"/>
      <c r="R317" s="290"/>
      <c r="S317" s="290"/>
      <c r="T317" s="290"/>
      <c r="U317" s="283"/>
      <c r="V317" s="291"/>
      <c r="W317" s="290"/>
      <c r="X317" s="290"/>
      <c r="Y317" s="290"/>
      <c r="Z317" s="290"/>
      <c r="AA317" s="290"/>
      <c r="AB317" s="290"/>
      <c r="AC317" s="292"/>
      <c r="AD317" s="4"/>
      <c r="AE317" s="4"/>
    </row>
  </sheetData>
  <sheetProtection algorithmName="SHA-512" hashValue="ROb5LLKx3BTVgE/wpZz1QXrhUDDJI/VStkzF/46wU/oTFX9A70z86KXrW0Nk5mbt0t4Sp0g4zRXixxonf6XAYg==" saltValue="YR3YoI9fq0wiXgkSwjzIog==" spinCount="100000" sheet="1"/>
  <mergeCells count="40">
    <mergeCell ref="A6:A7"/>
    <mergeCell ref="B6:B7"/>
    <mergeCell ref="C6:C7"/>
    <mergeCell ref="W3:W5"/>
    <mergeCell ref="X3:X5"/>
    <mergeCell ref="F2:F5"/>
    <mergeCell ref="V2:V5"/>
    <mergeCell ref="N3:N5"/>
    <mergeCell ref="O3:O5"/>
    <mergeCell ref="P3:P5"/>
    <mergeCell ref="Q3:Q5"/>
    <mergeCell ref="G7:H7"/>
    <mergeCell ref="J7:K7"/>
    <mergeCell ref="N1:U1"/>
    <mergeCell ref="K2:K5"/>
    <mergeCell ref="L2:L5"/>
    <mergeCell ref="W1:AC1"/>
    <mergeCell ref="R3:R5"/>
    <mergeCell ref="S3:S5"/>
    <mergeCell ref="T3:T5"/>
    <mergeCell ref="U3:U5"/>
    <mergeCell ref="AC3:AC5"/>
    <mergeCell ref="Y3:Y5"/>
    <mergeCell ref="Z3:Z5"/>
    <mergeCell ref="AA3:AA5"/>
    <mergeCell ref="AB3:AB5"/>
    <mergeCell ref="M1:M2"/>
    <mergeCell ref="M3:M4"/>
    <mergeCell ref="A1:D1"/>
    <mergeCell ref="E1:F1"/>
    <mergeCell ref="G1:I1"/>
    <mergeCell ref="J1:L1"/>
    <mergeCell ref="G2:G5"/>
    <mergeCell ref="H2:H5"/>
    <mergeCell ref="I2:I5"/>
    <mergeCell ref="J2:J5"/>
    <mergeCell ref="A2:A5"/>
    <mergeCell ref="B2:B5"/>
    <mergeCell ref="D2:D5"/>
    <mergeCell ref="E2:E5"/>
  </mergeCells>
  <conditionalFormatting sqref="A8:A315">
    <cfRule type="expression" dxfId="6" priority="1" stopIfTrue="1">
      <formula>ISBLANK(C8)</formula>
    </cfRule>
  </conditionalFormatting>
  <conditionalFormatting sqref="C8:C315">
    <cfRule type="expression" dxfId="5" priority="2" stopIfTrue="1">
      <formula>ISBLANK(C8)</formula>
    </cfRule>
  </conditionalFormatting>
  <printOptions horizontalCentered="1" verticalCentered="1"/>
  <pageMargins left="0.39374999999999999" right="0.39374999999999999" top="0.70833333333333326" bottom="0.39374999999999999" header="0.51180555555555551" footer="0.51180555555555551"/>
  <pageSetup paperSize="9" scale="69" firstPageNumber="0" pageOrder="overThenDown" orientation="landscape" horizontalDpi="300" verticalDpi="300" r:id="rId1"/>
  <headerFooter alignWithMargins="0">
    <oddHeader>&amp;R&amp;"MS Sans Serif,Gras"&amp;12&amp;P</oddHeader>
  </headerFooter>
  <colBreaks count="1" manualBreakCount="1">
    <brk id="13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4C1E7-3C85-4BE1-87AF-E3ED0332A981}">
  <dimension ref="A2:M316"/>
  <sheetViews>
    <sheetView workbookViewId="0">
      <selection activeCell="H9" sqref="H9"/>
    </sheetView>
  </sheetViews>
  <sheetFormatPr baseColWidth="10" defaultRowHeight="12.6" x14ac:dyDescent="0.25"/>
  <cols>
    <col min="8" max="8" width="15.33203125" bestFit="1" customWidth="1"/>
    <col min="9" max="9" width="15.109375" customWidth="1"/>
  </cols>
  <sheetData>
    <row r="2" spans="1:13" x14ac:dyDescent="0.25">
      <c r="M2" s="337" t="s">
        <v>259</v>
      </c>
    </row>
    <row r="3" spans="1:13" x14ac:dyDescent="0.25">
      <c r="I3" t="s">
        <v>247</v>
      </c>
    </row>
    <row r="4" spans="1:13" x14ac:dyDescent="0.25">
      <c r="I4" t="s">
        <v>252</v>
      </c>
    </row>
    <row r="7" spans="1:13" x14ac:dyDescent="0.25">
      <c r="A7" t="s">
        <v>248</v>
      </c>
      <c r="B7" t="s">
        <v>247</v>
      </c>
      <c r="C7" t="s">
        <v>146</v>
      </c>
      <c r="D7" t="s">
        <v>249</v>
      </c>
      <c r="E7" t="s">
        <v>250</v>
      </c>
      <c r="F7" t="s">
        <v>251</v>
      </c>
      <c r="H7" t="s">
        <v>248</v>
      </c>
      <c r="I7" t="s">
        <v>247</v>
      </c>
      <c r="J7" t="s">
        <v>146</v>
      </c>
      <c r="K7" t="s">
        <v>249</v>
      </c>
      <c r="L7" t="s">
        <v>250</v>
      </c>
      <c r="M7" t="s">
        <v>251</v>
      </c>
    </row>
    <row r="8" spans="1:13" x14ac:dyDescent="0.25">
      <c r="A8" t="s">
        <v>252</v>
      </c>
      <c r="B8">
        <v>0</v>
      </c>
      <c r="D8" t="s">
        <v>258</v>
      </c>
      <c r="H8" t="str" cm="1">
        <f t="array" ref="H8:M8">_xlfn._xlws.FILTER(A8:F316,A8:A316=I4)</f>
        <v>poiuyt</v>
      </c>
      <c r="I8">
        <v>0</v>
      </c>
      <c r="J8">
        <v>0</v>
      </c>
      <c r="K8" t="str">
        <v>treza</v>
      </c>
      <c r="L8">
        <v>0</v>
      </c>
      <c r="M8">
        <v>0</v>
      </c>
    </row>
    <row r="9" spans="1:13" x14ac:dyDescent="0.25">
      <c r="A9" s="335" t="str">
        <f>IF(LIVRE!D8="","",IF(LIVRE!C8="","poiuyt",LIVRE!C8))</f>
        <v/>
      </c>
      <c r="B9" t="str">
        <f>IF(D9="","",LIVRE!A8)</f>
        <v/>
      </c>
      <c r="C9" s="334" t="str">
        <f>IF(LIVRE!D8="","",LIVRE!B8)</f>
        <v/>
      </c>
      <c r="D9" t="str">
        <f>IF(LIVRE!D8="","",LIVRE!D8)</f>
        <v/>
      </c>
      <c r="E9" t="str">
        <f>IF(LIVRE!D8="","",IF(LIVRE!G8="","",LIVRE!G8))</f>
        <v/>
      </c>
      <c r="F9" t="str">
        <f>IF(LIVRE!D8="","",IF(LIVRE!H8="","",LIVRE!H8))</f>
        <v/>
      </c>
      <c r="J9" s="334"/>
    </row>
    <row r="10" spans="1:13" x14ac:dyDescent="0.25">
      <c r="A10" s="335" t="str">
        <f>IF(LIVRE!D9="","",IF(LIVRE!C9="","poiuyt",LIVRE!C9))</f>
        <v/>
      </c>
      <c r="B10" t="str">
        <f>IF(D10="","",LIVRE!A9)</f>
        <v/>
      </c>
      <c r="C10" s="334" t="str">
        <f>IF(LIVRE!D9="","",LIVRE!B9)</f>
        <v/>
      </c>
      <c r="D10" t="str">
        <f>IF(LIVRE!D9="","",LIVRE!D9)</f>
        <v/>
      </c>
      <c r="E10" t="str">
        <f>IF(LIVRE!D9="","",IF(LIVRE!G9="","",LIVRE!G9))</f>
        <v/>
      </c>
      <c r="F10" t="str">
        <f>IF(LIVRE!D9="","",IF(LIVRE!H9="","",LIVRE!H9))</f>
        <v/>
      </c>
      <c r="J10" s="334"/>
    </row>
    <row r="11" spans="1:13" x14ac:dyDescent="0.25">
      <c r="A11" s="335" t="str">
        <f>IF(LIVRE!D10="","",IF(LIVRE!C10="","poiuyt",LIVRE!C10))</f>
        <v/>
      </c>
      <c r="B11" t="str">
        <f>IF(D11="","",LIVRE!A10)</f>
        <v/>
      </c>
      <c r="C11" s="334" t="str">
        <f>IF(LIVRE!D10="","",LIVRE!B10)</f>
        <v/>
      </c>
      <c r="D11" t="str">
        <f>IF(LIVRE!D10="","",LIVRE!D10)</f>
        <v/>
      </c>
      <c r="E11" t="str">
        <f>IF(LIVRE!D10="","",IF(LIVRE!G10="","",LIVRE!G10))</f>
        <v/>
      </c>
      <c r="F11" t="str">
        <f>IF(LIVRE!D10="","",IF(LIVRE!H10="","",LIVRE!H10))</f>
        <v/>
      </c>
      <c r="J11" s="334"/>
    </row>
    <row r="12" spans="1:13" x14ac:dyDescent="0.25">
      <c r="A12" s="335" t="str">
        <f>IF(LIVRE!D11="","",IF(LIVRE!C11="","poiuyt",LIVRE!C11))</f>
        <v/>
      </c>
      <c r="B12" t="str">
        <f>IF(D12="","",LIVRE!A11)</f>
        <v/>
      </c>
      <c r="C12" s="334" t="str">
        <f>IF(LIVRE!D11="","",LIVRE!B11)</f>
        <v/>
      </c>
      <c r="D12" t="str">
        <f>IF(LIVRE!D11="","",LIVRE!D11)</f>
        <v/>
      </c>
      <c r="E12" t="str">
        <f>IF(LIVRE!D11="","",IF(LIVRE!G11="","",LIVRE!G11))</f>
        <v/>
      </c>
      <c r="F12" t="str">
        <f>IF(LIVRE!D11="","",IF(LIVRE!H11="","",LIVRE!H11))</f>
        <v/>
      </c>
      <c r="J12" s="334"/>
    </row>
    <row r="13" spans="1:13" x14ac:dyDescent="0.25">
      <c r="A13" s="335" t="str">
        <f>IF(LIVRE!D12="","",IF(LIVRE!C12="","poiuyt",LIVRE!C12))</f>
        <v/>
      </c>
      <c r="B13" t="str">
        <f>IF(D13="","",LIVRE!A12)</f>
        <v/>
      </c>
      <c r="C13" s="334" t="str">
        <f>IF(LIVRE!D12="","",LIVRE!B12)</f>
        <v/>
      </c>
      <c r="D13" t="str">
        <f>IF(LIVRE!D12="","",LIVRE!D12)</f>
        <v/>
      </c>
      <c r="E13" t="str">
        <f>IF(LIVRE!D12="","",IF(LIVRE!G12="","",LIVRE!G12))</f>
        <v/>
      </c>
      <c r="F13" t="str">
        <f>IF(LIVRE!D12="","",IF(LIVRE!H12="","",LIVRE!H12))</f>
        <v/>
      </c>
      <c r="J13" s="334"/>
    </row>
    <row r="14" spans="1:13" x14ac:dyDescent="0.25">
      <c r="A14" s="335" t="str">
        <f>IF(LIVRE!D13="","",IF(LIVRE!C13="","poiuyt",LIVRE!C13))</f>
        <v/>
      </c>
      <c r="B14" t="str">
        <f>IF(D14="","",LIVRE!A13)</f>
        <v/>
      </c>
      <c r="C14" s="334" t="str">
        <f>IF(LIVRE!D13="","",LIVRE!B13)</f>
        <v/>
      </c>
      <c r="D14" t="str">
        <f>IF(LIVRE!D13="","",LIVRE!D13)</f>
        <v/>
      </c>
      <c r="E14" t="str">
        <f>IF(LIVRE!D13="","",IF(LIVRE!G13="","",LIVRE!G13))</f>
        <v/>
      </c>
      <c r="F14" t="str">
        <f>IF(LIVRE!D13="","",IF(LIVRE!H13="","",LIVRE!H13))</f>
        <v/>
      </c>
      <c r="J14" s="334"/>
    </row>
    <row r="15" spans="1:13" x14ac:dyDescent="0.25">
      <c r="A15" s="335" t="str">
        <f>IF(LIVRE!D14="","",IF(LIVRE!C14="","poiuyt",LIVRE!C14))</f>
        <v/>
      </c>
      <c r="B15" t="str">
        <f>IF(D15="","",LIVRE!A14)</f>
        <v/>
      </c>
      <c r="C15" s="334" t="str">
        <f>IF(LIVRE!D14="","",LIVRE!B14)</f>
        <v/>
      </c>
      <c r="D15" t="str">
        <f>IF(LIVRE!D14="","",LIVRE!D14)</f>
        <v/>
      </c>
      <c r="E15" t="str">
        <f>IF(LIVRE!D14="","",IF(LIVRE!G14="","",LIVRE!G14))</f>
        <v/>
      </c>
      <c r="F15" t="str">
        <f>IF(LIVRE!D14="","",IF(LIVRE!H14="","",LIVRE!H14))</f>
        <v/>
      </c>
      <c r="J15" s="334"/>
    </row>
    <row r="16" spans="1:13" x14ac:dyDescent="0.25">
      <c r="A16" s="335" t="str">
        <f>IF(LIVRE!D15="","",IF(LIVRE!C15="","poiuyt",LIVRE!C15))</f>
        <v/>
      </c>
      <c r="B16" t="str">
        <f>IF(D16="","",LIVRE!A15)</f>
        <v/>
      </c>
      <c r="C16" s="334" t="str">
        <f>IF(LIVRE!D15="","",LIVRE!B15)</f>
        <v/>
      </c>
      <c r="D16" t="str">
        <f>IF(LIVRE!D15="","",LIVRE!D15)</f>
        <v/>
      </c>
      <c r="E16" t="str">
        <f>IF(LIVRE!D15="","",IF(LIVRE!G15="","",LIVRE!G15))</f>
        <v/>
      </c>
      <c r="F16" t="str">
        <f>IF(LIVRE!D15="","",IF(LIVRE!H15="","",LIVRE!H15))</f>
        <v/>
      </c>
      <c r="J16" s="334"/>
    </row>
    <row r="17" spans="1:10" x14ac:dyDescent="0.25">
      <c r="A17" s="335" t="str">
        <f>IF(LIVRE!D16="","",IF(LIVRE!C16="","poiuyt",LIVRE!C16))</f>
        <v/>
      </c>
      <c r="B17" t="str">
        <f>IF(D17="","",LIVRE!A16)</f>
        <v/>
      </c>
      <c r="C17" s="334" t="str">
        <f>IF(LIVRE!D16="","",LIVRE!B16)</f>
        <v/>
      </c>
      <c r="D17" t="str">
        <f>IF(LIVRE!D16="","",LIVRE!D16)</f>
        <v/>
      </c>
      <c r="E17" t="str">
        <f>IF(LIVRE!D16="","",IF(LIVRE!G16="","",LIVRE!G16))</f>
        <v/>
      </c>
      <c r="F17" t="str">
        <f>IF(LIVRE!D16="","",IF(LIVRE!H16="","",LIVRE!H16))</f>
        <v/>
      </c>
      <c r="J17" s="334"/>
    </row>
    <row r="18" spans="1:10" x14ac:dyDescent="0.25">
      <c r="A18" s="335" t="str">
        <f>IF(LIVRE!D17="","",IF(LIVRE!C17="","poiuyt",LIVRE!C17))</f>
        <v/>
      </c>
      <c r="B18" t="str">
        <f>IF(D18="","",LIVRE!A17)</f>
        <v/>
      </c>
      <c r="C18" s="334" t="str">
        <f>IF(LIVRE!D17="","",LIVRE!B17)</f>
        <v/>
      </c>
      <c r="D18" t="str">
        <f>IF(LIVRE!D17="","",LIVRE!D17)</f>
        <v/>
      </c>
      <c r="E18" t="str">
        <f>IF(LIVRE!D17="","",IF(LIVRE!G17="","",LIVRE!G17))</f>
        <v/>
      </c>
      <c r="F18" t="str">
        <f>IF(LIVRE!D17="","",IF(LIVRE!H17="","",LIVRE!H17))</f>
        <v/>
      </c>
      <c r="J18" s="334"/>
    </row>
    <row r="19" spans="1:10" x14ac:dyDescent="0.25">
      <c r="A19" s="335" t="str">
        <f>IF(LIVRE!D18="","",IF(LIVRE!C18="","poiuyt",LIVRE!C18))</f>
        <v/>
      </c>
      <c r="B19" t="str">
        <f>IF(D19="","",LIVRE!A18)</f>
        <v/>
      </c>
      <c r="C19" s="334" t="str">
        <f>IF(LIVRE!D18="","",LIVRE!B18)</f>
        <v/>
      </c>
      <c r="D19" t="str">
        <f>IF(LIVRE!D18="","",LIVRE!D18)</f>
        <v/>
      </c>
      <c r="E19" t="str">
        <f>IF(LIVRE!D18="","",IF(LIVRE!G18="","",LIVRE!G18))</f>
        <v/>
      </c>
      <c r="F19" t="str">
        <f>IF(LIVRE!D18="","",IF(LIVRE!H18="","",LIVRE!H18))</f>
        <v/>
      </c>
      <c r="J19" s="334"/>
    </row>
    <row r="20" spans="1:10" x14ac:dyDescent="0.25">
      <c r="A20" s="335" t="str">
        <f>IF(LIVRE!D19="","",IF(LIVRE!C19="","poiuyt",LIVRE!C19))</f>
        <v/>
      </c>
      <c r="B20" t="str">
        <f>IF(D20="","",LIVRE!A19)</f>
        <v/>
      </c>
      <c r="C20" s="334" t="str">
        <f>IF(LIVRE!D19="","",LIVRE!B19)</f>
        <v/>
      </c>
      <c r="D20" t="str">
        <f>IF(LIVRE!D19="","",LIVRE!D19)</f>
        <v/>
      </c>
      <c r="E20" t="str">
        <f>IF(LIVRE!D19="","",IF(LIVRE!G19="","",LIVRE!G19))</f>
        <v/>
      </c>
      <c r="F20" t="str">
        <f>IF(LIVRE!D19="","",IF(LIVRE!H19="","",LIVRE!H19))</f>
        <v/>
      </c>
      <c r="J20" s="334"/>
    </row>
    <row r="21" spans="1:10" x14ac:dyDescent="0.25">
      <c r="A21" s="335" t="str">
        <f>IF(LIVRE!D20="","",IF(LIVRE!C20="","poiuyt",LIVRE!C20))</f>
        <v/>
      </c>
      <c r="B21" t="str">
        <f>IF(D21="","",LIVRE!A20)</f>
        <v/>
      </c>
      <c r="C21" s="334" t="str">
        <f>IF(LIVRE!D20="","",LIVRE!B20)</f>
        <v/>
      </c>
      <c r="D21" t="str">
        <f>IF(LIVRE!D20="","",LIVRE!D20)</f>
        <v/>
      </c>
      <c r="E21" t="str">
        <f>IF(LIVRE!D20="","",IF(LIVRE!G20="","",LIVRE!G20))</f>
        <v/>
      </c>
      <c r="F21" t="str">
        <f>IF(LIVRE!D20="","",IF(LIVRE!H20="","",LIVRE!H20))</f>
        <v/>
      </c>
      <c r="J21" s="334"/>
    </row>
    <row r="22" spans="1:10" x14ac:dyDescent="0.25">
      <c r="A22" s="335" t="str">
        <f>IF(LIVRE!D21="","",IF(LIVRE!C21="","poiuyt",LIVRE!C21))</f>
        <v/>
      </c>
      <c r="B22" t="str">
        <f>IF(D22="","",LIVRE!A21)</f>
        <v/>
      </c>
      <c r="C22" s="334" t="str">
        <f>IF(LIVRE!D21="","",LIVRE!B21)</f>
        <v/>
      </c>
      <c r="D22" t="str">
        <f>IF(LIVRE!D21="","",LIVRE!D21)</f>
        <v/>
      </c>
      <c r="E22" t="str">
        <f>IF(LIVRE!D21="","",IF(LIVRE!G21="","",LIVRE!G21))</f>
        <v/>
      </c>
      <c r="F22" t="str">
        <f>IF(LIVRE!D21="","",IF(LIVRE!H21="","",LIVRE!H21))</f>
        <v/>
      </c>
      <c r="J22" s="334"/>
    </row>
    <row r="23" spans="1:10" x14ac:dyDescent="0.25">
      <c r="A23" s="335" t="str">
        <f>IF(LIVRE!D22="","",IF(LIVRE!C22="","poiuyt",LIVRE!C22))</f>
        <v/>
      </c>
      <c r="B23" t="str">
        <f>IF(D23="","",LIVRE!A22)</f>
        <v/>
      </c>
      <c r="C23" s="334" t="str">
        <f>IF(LIVRE!D22="","",LIVRE!B22)</f>
        <v/>
      </c>
      <c r="D23" t="str">
        <f>IF(LIVRE!D22="","",LIVRE!D22)</f>
        <v/>
      </c>
      <c r="E23" t="str">
        <f>IF(LIVRE!D22="","",IF(LIVRE!G22="","",LIVRE!G22))</f>
        <v/>
      </c>
      <c r="F23" t="str">
        <f>IF(LIVRE!D22="","",IF(LIVRE!H22="","",LIVRE!H22))</f>
        <v/>
      </c>
      <c r="J23" s="334"/>
    </row>
    <row r="24" spans="1:10" x14ac:dyDescent="0.25">
      <c r="A24" s="335" t="str">
        <f>IF(LIVRE!D23="","",IF(LIVRE!C23="","poiuyt",LIVRE!C23))</f>
        <v/>
      </c>
      <c r="B24" t="str">
        <f>IF(D24="","",LIVRE!A23)</f>
        <v/>
      </c>
      <c r="C24" s="334" t="str">
        <f>IF(LIVRE!D23="","",LIVRE!B23)</f>
        <v/>
      </c>
      <c r="D24" t="str">
        <f>IF(LIVRE!D23="","",LIVRE!D23)</f>
        <v/>
      </c>
      <c r="E24" t="str">
        <f>IF(LIVRE!D23="","",IF(LIVRE!G23="","",LIVRE!G23))</f>
        <v/>
      </c>
      <c r="F24" t="str">
        <f>IF(LIVRE!D23="","",IF(LIVRE!H23="","",LIVRE!H23))</f>
        <v/>
      </c>
      <c r="J24" s="334"/>
    </row>
    <row r="25" spans="1:10" x14ac:dyDescent="0.25">
      <c r="A25" s="335" t="str">
        <f>IF(LIVRE!D24="","",IF(LIVRE!C24="","poiuyt",LIVRE!C24))</f>
        <v/>
      </c>
      <c r="B25" t="str">
        <f>IF(D25="","",LIVRE!A24)</f>
        <v/>
      </c>
      <c r="C25" s="334" t="str">
        <f>IF(LIVRE!D24="","",LIVRE!B24)</f>
        <v/>
      </c>
      <c r="D25" t="str">
        <f>IF(LIVRE!D24="","",LIVRE!D24)</f>
        <v/>
      </c>
      <c r="E25" t="str">
        <f>IF(LIVRE!D24="","",IF(LIVRE!G24="","",LIVRE!G24))</f>
        <v/>
      </c>
      <c r="F25" t="str">
        <f>IF(LIVRE!D24="","",IF(LIVRE!H24="","",LIVRE!H24))</f>
        <v/>
      </c>
      <c r="J25" s="334"/>
    </row>
    <row r="26" spans="1:10" x14ac:dyDescent="0.25">
      <c r="A26" s="335" t="str">
        <f>IF(LIVRE!D25="","",IF(LIVRE!C25="","poiuyt",LIVRE!C25))</f>
        <v/>
      </c>
      <c r="B26" t="str">
        <f>IF(D26="","",LIVRE!A25)</f>
        <v/>
      </c>
      <c r="C26" s="334" t="str">
        <f>IF(LIVRE!D25="","",LIVRE!B25)</f>
        <v/>
      </c>
      <c r="D26" t="str">
        <f>IF(LIVRE!D25="","",LIVRE!D25)</f>
        <v/>
      </c>
      <c r="E26" t="str">
        <f>IF(LIVRE!D25="","",IF(LIVRE!G25="","",LIVRE!G25))</f>
        <v/>
      </c>
      <c r="F26" t="str">
        <f>IF(LIVRE!D25="","",IF(LIVRE!H25="","",LIVRE!H25))</f>
        <v/>
      </c>
      <c r="J26" s="334"/>
    </row>
    <row r="27" spans="1:10" x14ac:dyDescent="0.25">
      <c r="A27" s="335" t="str">
        <f>IF(LIVRE!D26="","",IF(LIVRE!C26="","poiuyt",LIVRE!C26))</f>
        <v/>
      </c>
      <c r="B27" t="str">
        <f>IF(D27="","",LIVRE!A26)</f>
        <v/>
      </c>
      <c r="C27" s="334" t="str">
        <f>IF(LIVRE!D26="","",LIVRE!B26)</f>
        <v/>
      </c>
      <c r="D27" t="str">
        <f>IF(LIVRE!D26="","",LIVRE!D26)</f>
        <v/>
      </c>
      <c r="E27" t="str">
        <f>IF(LIVRE!D26="","",IF(LIVRE!G26="","",LIVRE!G26))</f>
        <v/>
      </c>
      <c r="F27" t="str">
        <f>IF(LIVRE!D26="","",IF(LIVRE!H26="","",LIVRE!H26))</f>
        <v/>
      </c>
      <c r="J27" s="334"/>
    </row>
    <row r="28" spans="1:10" x14ac:dyDescent="0.25">
      <c r="A28" s="335" t="str">
        <f>IF(LIVRE!D27="","",IF(LIVRE!C27="","poiuyt",LIVRE!C27))</f>
        <v/>
      </c>
      <c r="B28" t="str">
        <f>IF(D28="","",LIVRE!A27)</f>
        <v/>
      </c>
      <c r="C28" s="334" t="str">
        <f>IF(LIVRE!D27="","",LIVRE!B27)</f>
        <v/>
      </c>
      <c r="D28" t="str">
        <f>IF(LIVRE!D27="","",LIVRE!D27)</f>
        <v/>
      </c>
      <c r="E28" t="str">
        <f>IF(LIVRE!D27="","",IF(LIVRE!G27="","",LIVRE!G27))</f>
        <v/>
      </c>
      <c r="F28" t="str">
        <f>IF(LIVRE!D27="","",IF(LIVRE!H27="","",LIVRE!H27))</f>
        <v/>
      </c>
      <c r="J28" s="334"/>
    </row>
    <row r="29" spans="1:10" x14ac:dyDescent="0.25">
      <c r="A29" s="335" t="str">
        <f>IF(LIVRE!D28="","",IF(LIVRE!C28="","poiuyt",LIVRE!C28))</f>
        <v/>
      </c>
      <c r="B29" t="str">
        <f>IF(D29="","",LIVRE!A28)</f>
        <v/>
      </c>
      <c r="C29" s="334" t="str">
        <f>IF(LIVRE!D28="","",LIVRE!B28)</f>
        <v/>
      </c>
      <c r="D29" t="str">
        <f>IF(LIVRE!D28="","",LIVRE!D28)</f>
        <v/>
      </c>
      <c r="E29" t="str">
        <f>IF(LIVRE!D28="","",IF(LIVRE!G28="","",LIVRE!G28))</f>
        <v/>
      </c>
      <c r="F29" t="str">
        <f>IF(LIVRE!D28="","",IF(LIVRE!H28="","",LIVRE!H28))</f>
        <v/>
      </c>
      <c r="J29" s="334"/>
    </row>
    <row r="30" spans="1:10" x14ac:dyDescent="0.25">
      <c r="A30" s="335" t="str">
        <f>IF(LIVRE!D29="","",IF(LIVRE!C29="","poiuyt",LIVRE!C29))</f>
        <v/>
      </c>
      <c r="B30" t="str">
        <f>IF(D30="","",LIVRE!A29)</f>
        <v/>
      </c>
      <c r="C30" s="334" t="str">
        <f>IF(LIVRE!D29="","",LIVRE!B29)</f>
        <v/>
      </c>
      <c r="D30" t="str">
        <f>IF(LIVRE!D29="","",LIVRE!D29)</f>
        <v/>
      </c>
      <c r="E30" t="str">
        <f>IF(LIVRE!D29="","",IF(LIVRE!G29="","",LIVRE!G29))</f>
        <v/>
      </c>
      <c r="F30" t="str">
        <f>IF(LIVRE!D29="","",IF(LIVRE!H29="","",LIVRE!H29))</f>
        <v/>
      </c>
      <c r="J30" s="334"/>
    </row>
    <row r="31" spans="1:10" x14ac:dyDescent="0.25">
      <c r="A31" s="335" t="str">
        <f>IF(LIVRE!D30="","",IF(LIVRE!C30="","poiuyt",LIVRE!C30))</f>
        <v/>
      </c>
      <c r="B31" t="str">
        <f>IF(D31="","",LIVRE!A30)</f>
        <v/>
      </c>
      <c r="C31" s="334" t="str">
        <f>IF(LIVRE!D30="","",LIVRE!B30)</f>
        <v/>
      </c>
      <c r="D31" t="str">
        <f>IF(LIVRE!D30="","",LIVRE!D30)</f>
        <v/>
      </c>
      <c r="E31" t="str">
        <f>IF(LIVRE!D30="","",IF(LIVRE!G30="","",LIVRE!G30))</f>
        <v/>
      </c>
      <c r="F31" t="str">
        <f>IF(LIVRE!D30="","",IF(LIVRE!H30="","",LIVRE!H30))</f>
        <v/>
      </c>
      <c r="J31" s="334"/>
    </row>
    <row r="32" spans="1:10" x14ac:dyDescent="0.25">
      <c r="A32" s="335" t="str">
        <f>IF(LIVRE!D31="","",IF(LIVRE!C31="","poiuyt",LIVRE!C31))</f>
        <v/>
      </c>
      <c r="B32" t="str">
        <f>IF(D32="","",LIVRE!A31)</f>
        <v/>
      </c>
      <c r="C32" s="334" t="str">
        <f>IF(LIVRE!D31="","",LIVRE!B31)</f>
        <v/>
      </c>
      <c r="D32" t="str">
        <f>IF(LIVRE!D31="","",LIVRE!D31)</f>
        <v/>
      </c>
      <c r="E32" t="str">
        <f>IF(LIVRE!D31="","",IF(LIVRE!G31="","",LIVRE!G31))</f>
        <v/>
      </c>
      <c r="F32" t="str">
        <f>IF(LIVRE!D31="","",IF(LIVRE!H31="","",LIVRE!H31))</f>
        <v/>
      </c>
      <c r="J32" s="334"/>
    </row>
    <row r="33" spans="1:10" x14ac:dyDescent="0.25">
      <c r="A33" s="335" t="str">
        <f>IF(LIVRE!D32="","",IF(LIVRE!C32="","poiuyt",LIVRE!C32))</f>
        <v/>
      </c>
      <c r="B33" t="str">
        <f>IF(D33="","",LIVRE!A32)</f>
        <v/>
      </c>
      <c r="C33" s="334" t="str">
        <f>IF(LIVRE!D32="","",LIVRE!B32)</f>
        <v/>
      </c>
      <c r="D33" t="str">
        <f>IF(LIVRE!D32="","",LIVRE!D32)</f>
        <v/>
      </c>
      <c r="E33" t="str">
        <f>IF(LIVRE!D32="","",IF(LIVRE!G32="","",LIVRE!G32))</f>
        <v/>
      </c>
      <c r="F33" t="str">
        <f>IF(LIVRE!D32="","",IF(LIVRE!H32="","",LIVRE!H32))</f>
        <v/>
      </c>
      <c r="J33" s="334"/>
    </row>
    <row r="34" spans="1:10" x14ac:dyDescent="0.25">
      <c r="A34" s="335" t="str">
        <f>IF(LIVRE!D33="","",IF(LIVRE!C33="","poiuyt",LIVRE!C33))</f>
        <v/>
      </c>
      <c r="B34" t="str">
        <f>IF(D34="","",LIVRE!A33)</f>
        <v/>
      </c>
      <c r="C34" s="334" t="str">
        <f>IF(LIVRE!D33="","",LIVRE!B33)</f>
        <v/>
      </c>
      <c r="D34" t="str">
        <f>IF(LIVRE!D33="","",LIVRE!D33)</f>
        <v/>
      </c>
      <c r="E34" t="str">
        <f>IF(LIVRE!D33="","",IF(LIVRE!G33="","",LIVRE!G33))</f>
        <v/>
      </c>
      <c r="F34" t="str">
        <f>IF(LIVRE!D33="","",IF(LIVRE!H33="","",LIVRE!H33))</f>
        <v/>
      </c>
      <c r="J34" s="334"/>
    </row>
    <row r="35" spans="1:10" x14ac:dyDescent="0.25">
      <c r="A35" s="335" t="str">
        <f>IF(LIVRE!D34="","",IF(LIVRE!C34="","poiuyt",LIVRE!C34))</f>
        <v/>
      </c>
      <c r="B35" t="str">
        <f>IF(D35="","",LIVRE!A34)</f>
        <v/>
      </c>
      <c r="C35" s="334" t="str">
        <f>IF(LIVRE!D34="","",LIVRE!B34)</f>
        <v/>
      </c>
      <c r="D35" t="str">
        <f>IF(LIVRE!D34="","",LIVRE!D34)</f>
        <v/>
      </c>
      <c r="E35" t="str">
        <f>IF(LIVRE!D34="","",IF(LIVRE!G34="","",LIVRE!G34))</f>
        <v/>
      </c>
      <c r="F35" t="str">
        <f>IF(LIVRE!D34="","",IF(LIVRE!H34="","",LIVRE!H34))</f>
        <v/>
      </c>
      <c r="J35" s="334"/>
    </row>
    <row r="36" spans="1:10" x14ac:dyDescent="0.25">
      <c r="A36" s="335" t="str">
        <f>IF(LIVRE!D35="","",IF(LIVRE!C35="","poiuyt",LIVRE!C35))</f>
        <v/>
      </c>
      <c r="B36" t="str">
        <f>IF(D36="","",LIVRE!A35)</f>
        <v/>
      </c>
      <c r="C36" s="334" t="str">
        <f>IF(LIVRE!D35="","",LIVRE!B35)</f>
        <v/>
      </c>
      <c r="D36" t="str">
        <f>IF(LIVRE!D35="","",LIVRE!D35)</f>
        <v/>
      </c>
      <c r="E36" t="str">
        <f>IF(LIVRE!D35="","",IF(LIVRE!G35="","",LIVRE!G35))</f>
        <v/>
      </c>
      <c r="F36" t="str">
        <f>IF(LIVRE!D35="","",IF(LIVRE!H35="","",LIVRE!H35))</f>
        <v/>
      </c>
      <c r="J36" s="334"/>
    </row>
    <row r="37" spans="1:10" x14ac:dyDescent="0.25">
      <c r="A37" s="335" t="str">
        <f>IF(LIVRE!D36="","",IF(LIVRE!C36="","poiuyt",LIVRE!C36))</f>
        <v/>
      </c>
      <c r="B37" t="str">
        <f>IF(D37="","",LIVRE!A36)</f>
        <v/>
      </c>
      <c r="C37" s="334" t="str">
        <f>IF(LIVRE!D36="","",LIVRE!B36)</f>
        <v/>
      </c>
      <c r="D37" t="str">
        <f>IF(LIVRE!D36="","",LIVRE!D36)</f>
        <v/>
      </c>
      <c r="E37" t="str">
        <f>IF(LIVRE!D36="","",IF(LIVRE!G36="","",LIVRE!G36))</f>
        <v/>
      </c>
      <c r="F37" t="str">
        <f>IF(LIVRE!D36="","",IF(LIVRE!H36="","",LIVRE!H36))</f>
        <v/>
      </c>
      <c r="J37" s="334"/>
    </row>
    <row r="38" spans="1:10" x14ac:dyDescent="0.25">
      <c r="A38" s="335" t="str">
        <f>IF(LIVRE!D37="","",IF(LIVRE!C37="","poiuyt",LIVRE!C37))</f>
        <v/>
      </c>
      <c r="B38" t="str">
        <f>IF(D38="","",LIVRE!A37)</f>
        <v/>
      </c>
      <c r="C38" s="334" t="str">
        <f>IF(LIVRE!D37="","",LIVRE!B37)</f>
        <v/>
      </c>
      <c r="D38" t="str">
        <f>IF(LIVRE!D37="","",LIVRE!D37)</f>
        <v/>
      </c>
      <c r="E38" t="str">
        <f>IF(LIVRE!D37="","",IF(LIVRE!G37="","",LIVRE!G37))</f>
        <v/>
      </c>
      <c r="F38" t="str">
        <f>IF(LIVRE!D37="","",IF(LIVRE!H37="","",LIVRE!H37))</f>
        <v/>
      </c>
      <c r="J38" s="334"/>
    </row>
    <row r="39" spans="1:10" x14ac:dyDescent="0.25">
      <c r="A39" s="335" t="str">
        <f>IF(LIVRE!D38="","",IF(LIVRE!C38="","poiuyt",LIVRE!C38))</f>
        <v/>
      </c>
      <c r="B39" t="str">
        <f>IF(D39="","",LIVRE!A38)</f>
        <v/>
      </c>
      <c r="C39" s="334" t="str">
        <f>IF(LIVRE!D38="","",LIVRE!B38)</f>
        <v/>
      </c>
      <c r="D39" t="str">
        <f>IF(LIVRE!D38="","",LIVRE!D38)</f>
        <v/>
      </c>
      <c r="E39" t="str">
        <f>IF(LIVRE!D38="","",IF(LIVRE!G38="","",LIVRE!G38))</f>
        <v/>
      </c>
      <c r="F39" t="str">
        <f>IF(LIVRE!D38="","",IF(LIVRE!H38="","",LIVRE!H38))</f>
        <v/>
      </c>
      <c r="J39" s="334"/>
    </row>
    <row r="40" spans="1:10" x14ac:dyDescent="0.25">
      <c r="A40" s="335" t="str">
        <f>IF(LIVRE!D39="","",IF(LIVRE!C39="","poiuyt",LIVRE!C39))</f>
        <v/>
      </c>
      <c r="B40" t="str">
        <f>IF(D40="","",LIVRE!A39)</f>
        <v/>
      </c>
      <c r="C40" s="334" t="str">
        <f>IF(LIVRE!D39="","",LIVRE!B39)</f>
        <v/>
      </c>
      <c r="D40" t="str">
        <f>IF(LIVRE!D39="","",LIVRE!D39)</f>
        <v/>
      </c>
      <c r="E40" t="str">
        <f>IF(LIVRE!D39="","",IF(LIVRE!G39="","",LIVRE!G39))</f>
        <v/>
      </c>
      <c r="F40" t="str">
        <f>IF(LIVRE!D39="","",IF(LIVRE!H39="","",LIVRE!H39))</f>
        <v/>
      </c>
      <c r="J40" s="334"/>
    </row>
    <row r="41" spans="1:10" x14ac:dyDescent="0.25">
      <c r="A41" s="335" t="str">
        <f>IF(LIVRE!D40="","",IF(LIVRE!C40="","poiuyt",LIVRE!C40))</f>
        <v/>
      </c>
      <c r="B41" t="str">
        <f>IF(D41="","",LIVRE!A40)</f>
        <v/>
      </c>
      <c r="C41" s="334" t="str">
        <f>IF(LIVRE!D40="","",LIVRE!B40)</f>
        <v/>
      </c>
      <c r="D41" t="str">
        <f>IF(LIVRE!D40="","",LIVRE!D40)</f>
        <v/>
      </c>
      <c r="E41" t="str">
        <f>IF(LIVRE!D40="","",IF(LIVRE!G40="","",LIVRE!G40))</f>
        <v/>
      </c>
      <c r="F41" t="str">
        <f>IF(LIVRE!D40="","",IF(LIVRE!H40="","",LIVRE!H40))</f>
        <v/>
      </c>
      <c r="J41" s="334"/>
    </row>
    <row r="42" spans="1:10" x14ac:dyDescent="0.25">
      <c r="A42" s="335" t="str">
        <f>IF(LIVRE!D41="","",IF(LIVRE!C41="","poiuyt",LIVRE!C41))</f>
        <v/>
      </c>
      <c r="B42" t="str">
        <f>IF(D42="","",LIVRE!A41)</f>
        <v/>
      </c>
      <c r="C42" s="334" t="str">
        <f>IF(LIVRE!D41="","",LIVRE!B41)</f>
        <v/>
      </c>
      <c r="D42" t="str">
        <f>IF(LIVRE!D41="","",LIVRE!D41)</f>
        <v/>
      </c>
      <c r="E42" t="str">
        <f>IF(LIVRE!D41="","",IF(LIVRE!G41="","",LIVRE!G41))</f>
        <v/>
      </c>
      <c r="F42" t="str">
        <f>IF(LIVRE!D41="","",IF(LIVRE!H41="","",LIVRE!H41))</f>
        <v/>
      </c>
      <c r="J42" s="334"/>
    </row>
    <row r="43" spans="1:10" x14ac:dyDescent="0.25">
      <c r="A43" s="335" t="str">
        <f>IF(LIVRE!D42="","",IF(LIVRE!C42="","poiuyt",LIVRE!C42))</f>
        <v/>
      </c>
      <c r="B43" t="str">
        <f>IF(D43="","",LIVRE!A42)</f>
        <v/>
      </c>
      <c r="C43" s="334" t="str">
        <f>IF(LIVRE!D42="","",LIVRE!B42)</f>
        <v/>
      </c>
      <c r="D43" t="str">
        <f>IF(LIVRE!D42="","",LIVRE!D42)</f>
        <v/>
      </c>
      <c r="E43" t="str">
        <f>IF(LIVRE!D42="","",IF(LIVRE!G42="","",LIVRE!G42))</f>
        <v/>
      </c>
      <c r="F43" t="str">
        <f>IF(LIVRE!D42="","",IF(LIVRE!H42="","",LIVRE!H42))</f>
        <v/>
      </c>
      <c r="J43" s="334"/>
    </row>
    <row r="44" spans="1:10" x14ac:dyDescent="0.25">
      <c r="A44" s="335" t="str">
        <f>IF(LIVRE!D43="","",IF(LIVRE!C43="","poiuyt",LIVRE!C43))</f>
        <v/>
      </c>
      <c r="B44" t="str">
        <f>IF(D44="","",LIVRE!A43)</f>
        <v/>
      </c>
      <c r="C44" s="334" t="str">
        <f>IF(LIVRE!D43="","",LIVRE!B43)</f>
        <v/>
      </c>
      <c r="D44" t="str">
        <f>IF(LIVRE!D43="","",LIVRE!D43)</f>
        <v/>
      </c>
      <c r="E44" t="str">
        <f>IF(LIVRE!D43="","",IF(LIVRE!G43="","",LIVRE!G43))</f>
        <v/>
      </c>
      <c r="F44" t="str">
        <f>IF(LIVRE!D43="","",IF(LIVRE!H43="","",LIVRE!H43))</f>
        <v/>
      </c>
      <c r="J44" s="334"/>
    </row>
    <row r="45" spans="1:10" x14ac:dyDescent="0.25">
      <c r="A45" s="335" t="str">
        <f>IF(LIVRE!D44="","",IF(LIVRE!C44="","poiuyt",LIVRE!C44))</f>
        <v/>
      </c>
      <c r="B45" t="str">
        <f>IF(D45="","",LIVRE!A44)</f>
        <v/>
      </c>
      <c r="C45" s="334" t="str">
        <f>IF(LIVRE!D44="","",LIVRE!B44)</f>
        <v/>
      </c>
      <c r="D45" t="str">
        <f>IF(LIVRE!D44="","",LIVRE!D44)</f>
        <v/>
      </c>
      <c r="E45" t="str">
        <f>IF(LIVRE!D44="","",IF(LIVRE!G44="","",LIVRE!G44))</f>
        <v/>
      </c>
      <c r="F45" t="str">
        <f>IF(LIVRE!D44="","",IF(LIVRE!H44="","",LIVRE!H44))</f>
        <v/>
      </c>
      <c r="J45" s="334"/>
    </row>
    <row r="46" spans="1:10" x14ac:dyDescent="0.25">
      <c r="A46" s="335" t="str">
        <f>IF(LIVRE!D45="","",IF(LIVRE!C45="","poiuyt",LIVRE!C45))</f>
        <v/>
      </c>
      <c r="B46" t="str">
        <f>IF(D46="","",LIVRE!A45)</f>
        <v/>
      </c>
      <c r="C46" s="334" t="str">
        <f>IF(LIVRE!D45="","",LIVRE!B45)</f>
        <v/>
      </c>
      <c r="D46" t="str">
        <f>IF(LIVRE!D45="","",LIVRE!D45)</f>
        <v/>
      </c>
      <c r="E46" t="str">
        <f>IF(LIVRE!D45="","",IF(LIVRE!G45="","",LIVRE!G45))</f>
        <v/>
      </c>
      <c r="F46" t="str">
        <f>IF(LIVRE!D45="","",IF(LIVRE!H45="","",LIVRE!H45))</f>
        <v/>
      </c>
      <c r="J46" s="334"/>
    </row>
    <row r="47" spans="1:10" x14ac:dyDescent="0.25">
      <c r="A47" s="335" t="str">
        <f>IF(LIVRE!D46="","",IF(LIVRE!C46="","poiuyt",LIVRE!C46))</f>
        <v/>
      </c>
      <c r="B47" t="str">
        <f>IF(D47="","",LIVRE!A46)</f>
        <v/>
      </c>
      <c r="C47" s="334" t="str">
        <f>IF(LIVRE!D46="","",LIVRE!B46)</f>
        <v/>
      </c>
      <c r="D47" t="str">
        <f>IF(LIVRE!D46="","",LIVRE!D46)</f>
        <v/>
      </c>
      <c r="E47" t="str">
        <f>IF(LIVRE!D46="","",IF(LIVRE!G46="","",LIVRE!G46))</f>
        <v/>
      </c>
      <c r="F47" t="str">
        <f>IF(LIVRE!D46="","",IF(LIVRE!H46="","",LIVRE!H46))</f>
        <v/>
      </c>
      <c r="J47" s="334"/>
    </row>
    <row r="48" spans="1:10" x14ac:dyDescent="0.25">
      <c r="A48" s="335" t="str">
        <f>IF(LIVRE!D47="","",IF(LIVRE!C47="","poiuyt",LIVRE!C47))</f>
        <v/>
      </c>
      <c r="B48" t="str">
        <f>IF(D48="","",LIVRE!A47)</f>
        <v/>
      </c>
      <c r="C48" s="334" t="str">
        <f>IF(LIVRE!D47="","",LIVRE!B47)</f>
        <v/>
      </c>
      <c r="D48" t="str">
        <f>IF(LIVRE!D47="","",LIVRE!D47)</f>
        <v/>
      </c>
      <c r="E48" t="str">
        <f>IF(LIVRE!D47="","",IF(LIVRE!G47="","",LIVRE!G47))</f>
        <v/>
      </c>
      <c r="F48" t="str">
        <f>IF(LIVRE!D47="","",IF(LIVRE!H47="","",LIVRE!H47))</f>
        <v/>
      </c>
      <c r="J48" s="334"/>
    </row>
    <row r="49" spans="1:10" x14ac:dyDescent="0.25">
      <c r="A49" s="335" t="str">
        <f>IF(LIVRE!D48="","",IF(LIVRE!C48="","poiuyt",LIVRE!C48))</f>
        <v/>
      </c>
      <c r="B49" t="str">
        <f>IF(D49="","",LIVRE!A48)</f>
        <v/>
      </c>
      <c r="C49" s="334" t="str">
        <f>IF(LIVRE!D48="","",LIVRE!B48)</f>
        <v/>
      </c>
      <c r="D49" t="str">
        <f>IF(LIVRE!D48="","",LIVRE!D48)</f>
        <v/>
      </c>
      <c r="E49" t="str">
        <f>IF(LIVRE!D48="","",IF(LIVRE!G48="","",LIVRE!G48))</f>
        <v/>
      </c>
      <c r="F49" t="str">
        <f>IF(LIVRE!D48="","",IF(LIVRE!H48="","",LIVRE!H48))</f>
        <v/>
      </c>
      <c r="J49" s="334"/>
    </row>
    <row r="50" spans="1:10" x14ac:dyDescent="0.25">
      <c r="A50" s="335" t="str">
        <f>IF(LIVRE!D49="","",IF(LIVRE!C49="","poiuyt",LIVRE!C49))</f>
        <v/>
      </c>
      <c r="B50" t="str">
        <f>IF(D50="","",LIVRE!A49)</f>
        <v/>
      </c>
      <c r="C50" s="334" t="str">
        <f>IF(LIVRE!D49="","",LIVRE!B49)</f>
        <v/>
      </c>
      <c r="D50" t="str">
        <f>IF(LIVRE!D49="","",LIVRE!D49)</f>
        <v/>
      </c>
      <c r="E50" t="str">
        <f>IF(LIVRE!D49="","",IF(LIVRE!G49="","",LIVRE!G49))</f>
        <v/>
      </c>
      <c r="F50" t="str">
        <f>IF(LIVRE!D49="","",IF(LIVRE!H49="","",LIVRE!H49))</f>
        <v/>
      </c>
      <c r="J50" s="334"/>
    </row>
    <row r="51" spans="1:10" x14ac:dyDescent="0.25">
      <c r="A51" s="335" t="str">
        <f>IF(LIVRE!D50="","",IF(LIVRE!C50="","poiuyt",LIVRE!C50))</f>
        <v/>
      </c>
      <c r="B51" t="str">
        <f>IF(D51="","",LIVRE!A50)</f>
        <v/>
      </c>
      <c r="C51" s="334" t="str">
        <f>IF(LIVRE!D50="","",LIVRE!B50)</f>
        <v/>
      </c>
      <c r="D51" t="str">
        <f>IF(LIVRE!D50="","",LIVRE!D50)</f>
        <v/>
      </c>
      <c r="E51" t="str">
        <f>IF(LIVRE!D50="","",IF(LIVRE!G50="","",LIVRE!G50))</f>
        <v/>
      </c>
      <c r="F51" t="str">
        <f>IF(LIVRE!D50="","",IF(LIVRE!H50="","",LIVRE!H50))</f>
        <v/>
      </c>
      <c r="J51" s="334"/>
    </row>
    <row r="52" spans="1:10" x14ac:dyDescent="0.25">
      <c r="A52" s="335" t="str">
        <f>IF(LIVRE!D51="","",IF(LIVRE!C51="","poiuyt",LIVRE!C51))</f>
        <v/>
      </c>
      <c r="B52" t="str">
        <f>IF(D52="","",LIVRE!A51)</f>
        <v/>
      </c>
      <c r="C52" s="334" t="str">
        <f>IF(LIVRE!D51="","",LIVRE!B51)</f>
        <v/>
      </c>
      <c r="D52" t="str">
        <f>IF(LIVRE!D51="","",LIVRE!D51)</f>
        <v/>
      </c>
      <c r="E52" t="str">
        <f>IF(LIVRE!D51="","",IF(LIVRE!G51="","",LIVRE!G51))</f>
        <v/>
      </c>
      <c r="F52" t="str">
        <f>IF(LIVRE!D51="","",IF(LIVRE!H51="","",LIVRE!H51))</f>
        <v/>
      </c>
      <c r="J52" s="334"/>
    </row>
    <row r="53" spans="1:10" x14ac:dyDescent="0.25">
      <c r="A53" s="335" t="str">
        <f>IF(LIVRE!D52="","",IF(LIVRE!C52="","poiuyt",LIVRE!C52))</f>
        <v/>
      </c>
      <c r="B53" t="str">
        <f>IF(D53="","",LIVRE!A52)</f>
        <v/>
      </c>
      <c r="C53" s="334" t="str">
        <f>IF(LIVRE!D52="","",LIVRE!B52)</f>
        <v/>
      </c>
      <c r="D53" t="str">
        <f>IF(LIVRE!D52="","",LIVRE!D52)</f>
        <v/>
      </c>
      <c r="E53" t="str">
        <f>IF(LIVRE!D52="","",IF(LIVRE!G52="","",LIVRE!G52))</f>
        <v/>
      </c>
      <c r="F53" t="str">
        <f>IF(LIVRE!D52="","",IF(LIVRE!H52="","",LIVRE!H52))</f>
        <v/>
      </c>
      <c r="J53" s="334"/>
    </row>
    <row r="54" spans="1:10" x14ac:dyDescent="0.25">
      <c r="A54" s="335" t="str">
        <f>IF(LIVRE!D53="","",IF(LIVRE!C53="","poiuyt",LIVRE!C53))</f>
        <v/>
      </c>
      <c r="B54" t="str">
        <f>IF(D54="","",LIVRE!A53)</f>
        <v/>
      </c>
      <c r="C54" s="334" t="str">
        <f>IF(LIVRE!D53="","",LIVRE!B53)</f>
        <v/>
      </c>
      <c r="D54" t="str">
        <f>IF(LIVRE!D53="","",LIVRE!D53)</f>
        <v/>
      </c>
      <c r="E54" t="str">
        <f>IF(LIVRE!D53="","",IF(LIVRE!G53="","",LIVRE!G53))</f>
        <v/>
      </c>
      <c r="F54" t="str">
        <f>IF(LIVRE!D53="","",IF(LIVRE!H53="","",LIVRE!H53))</f>
        <v/>
      </c>
      <c r="J54" s="334"/>
    </row>
    <row r="55" spans="1:10" x14ac:dyDescent="0.25">
      <c r="A55" s="335" t="str">
        <f>IF(LIVRE!D54="","",IF(LIVRE!C54="","poiuyt",LIVRE!C54))</f>
        <v/>
      </c>
      <c r="B55" t="str">
        <f>IF(D55="","",LIVRE!A54)</f>
        <v/>
      </c>
      <c r="C55" s="334" t="str">
        <f>IF(LIVRE!D54="","",LIVRE!B54)</f>
        <v/>
      </c>
      <c r="D55" t="str">
        <f>IF(LIVRE!D54="","",LIVRE!D54)</f>
        <v/>
      </c>
      <c r="E55" t="str">
        <f>IF(LIVRE!D54="","",IF(LIVRE!G54="","",LIVRE!G54))</f>
        <v/>
      </c>
      <c r="F55" t="str">
        <f>IF(LIVRE!D54="","",IF(LIVRE!H54="","",LIVRE!H54))</f>
        <v/>
      </c>
      <c r="J55" s="334"/>
    </row>
    <row r="56" spans="1:10" x14ac:dyDescent="0.25">
      <c r="A56" s="335" t="str">
        <f>IF(LIVRE!D55="","",IF(LIVRE!C55="","poiuyt",LIVRE!C55))</f>
        <v/>
      </c>
      <c r="B56" t="str">
        <f>IF(D56="","",LIVRE!A55)</f>
        <v/>
      </c>
      <c r="C56" s="334" t="str">
        <f>IF(LIVRE!D55="","",LIVRE!B55)</f>
        <v/>
      </c>
      <c r="D56" t="str">
        <f>IF(LIVRE!D55="","",LIVRE!D55)</f>
        <v/>
      </c>
      <c r="E56" t="str">
        <f>IF(LIVRE!D55="","",IF(LIVRE!G55="","",LIVRE!G55))</f>
        <v/>
      </c>
      <c r="F56" t="str">
        <f>IF(LIVRE!D55="","",IF(LIVRE!H55="","",LIVRE!H55))</f>
        <v/>
      </c>
      <c r="J56" s="334"/>
    </row>
    <row r="57" spans="1:10" x14ac:dyDescent="0.25">
      <c r="A57" s="335" t="str">
        <f>IF(LIVRE!D56="","",IF(LIVRE!C56="","poiuyt",LIVRE!C56))</f>
        <v/>
      </c>
      <c r="B57" t="str">
        <f>IF(D57="","",LIVRE!A56)</f>
        <v/>
      </c>
      <c r="C57" s="334" t="str">
        <f>IF(LIVRE!D56="","",LIVRE!B56)</f>
        <v/>
      </c>
      <c r="D57" t="str">
        <f>IF(LIVRE!D56="","",LIVRE!D56)</f>
        <v/>
      </c>
      <c r="E57" t="str">
        <f>IF(LIVRE!D56="","",IF(LIVRE!G56="","",LIVRE!G56))</f>
        <v/>
      </c>
      <c r="F57" t="str">
        <f>IF(LIVRE!D56="","",IF(LIVRE!H56="","",LIVRE!H56))</f>
        <v/>
      </c>
      <c r="J57" s="334"/>
    </row>
    <row r="58" spans="1:10" x14ac:dyDescent="0.25">
      <c r="A58" s="335" t="str">
        <f>IF(LIVRE!D57="","",IF(LIVRE!C57="","poiuyt",LIVRE!C57))</f>
        <v/>
      </c>
      <c r="B58" t="str">
        <f>IF(D58="","",LIVRE!A57)</f>
        <v/>
      </c>
      <c r="C58" s="334" t="str">
        <f>IF(LIVRE!D57="","",LIVRE!B57)</f>
        <v/>
      </c>
      <c r="D58" t="str">
        <f>IF(LIVRE!D57="","",LIVRE!D57)</f>
        <v/>
      </c>
      <c r="E58" t="str">
        <f>IF(LIVRE!D57="","",IF(LIVRE!G57="","",LIVRE!G57))</f>
        <v/>
      </c>
      <c r="F58" t="str">
        <f>IF(LIVRE!D57="","",IF(LIVRE!H57="","",LIVRE!H57))</f>
        <v/>
      </c>
      <c r="J58" s="334"/>
    </row>
    <row r="59" spans="1:10" x14ac:dyDescent="0.25">
      <c r="A59" s="335" t="str">
        <f>IF(LIVRE!D58="","",IF(LIVRE!C58="","poiuyt",LIVRE!C58))</f>
        <v/>
      </c>
      <c r="B59" t="str">
        <f>IF(D59="","",LIVRE!A58)</f>
        <v/>
      </c>
      <c r="C59" s="334" t="str">
        <f>IF(LIVRE!D58="","",LIVRE!B58)</f>
        <v/>
      </c>
      <c r="D59" t="str">
        <f>IF(LIVRE!D58="","",LIVRE!D58)</f>
        <v/>
      </c>
      <c r="E59" t="str">
        <f>IF(LIVRE!D58="","",IF(LIVRE!G58="","",LIVRE!G58))</f>
        <v/>
      </c>
      <c r="F59" t="str">
        <f>IF(LIVRE!D58="","",IF(LIVRE!H58="","",LIVRE!H58))</f>
        <v/>
      </c>
      <c r="J59" s="334"/>
    </row>
    <row r="60" spans="1:10" x14ac:dyDescent="0.25">
      <c r="A60" s="335" t="str">
        <f>IF(LIVRE!D59="","",IF(LIVRE!C59="","poiuyt",LIVRE!C59))</f>
        <v/>
      </c>
      <c r="B60" t="str">
        <f>IF(D60="","",LIVRE!A59)</f>
        <v/>
      </c>
      <c r="C60" s="334" t="str">
        <f>IF(LIVRE!D59="","",LIVRE!B59)</f>
        <v/>
      </c>
      <c r="D60" t="str">
        <f>IF(LIVRE!D59="","",LIVRE!D59)</f>
        <v/>
      </c>
      <c r="E60" t="str">
        <f>IF(LIVRE!D59="","",IF(LIVRE!G59="","",LIVRE!G59))</f>
        <v/>
      </c>
      <c r="F60" t="str">
        <f>IF(LIVRE!D59="","",IF(LIVRE!H59="","",LIVRE!H59))</f>
        <v/>
      </c>
      <c r="J60" s="334"/>
    </row>
    <row r="61" spans="1:10" x14ac:dyDescent="0.25">
      <c r="A61" s="335" t="str">
        <f>IF(LIVRE!D60="","",IF(LIVRE!C60="","poiuyt",LIVRE!C60))</f>
        <v/>
      </c>
      <c r="B61" t="str">
        <f>IF(D61="","",LIVRE!A60)</f>
        <v/>
      </c>
      <c r="C61" s="334" t="str">
        <f>IF(LIVRE!D60="","",LIVRE!B60)</f>
        <v/>
      </c>
      <c r="D61" t="str">
        <f>IF(LIVRE!D60="","",LIVRE!D60)</f>
        <v/>
      </c>
      <c r="E61" t="str">
        <f>IF(LIVRE!D60="","",IF(LIVRE!G60="","",LIVRE!G60))</f>
        <v/>
      </c>
      <c r="F61" t="str">
        <f>IF(LIVRE!D60="","",IF(LIVRE!H60="","",LIVRE!H60))</f>
        <v/>
      </c>
      <c r="J61" s="334"/>
    </row>
    <row r="62" spans="1:10" x14ac:dyDescent="0.25">
      <c r="A62" s="335" t="str">
        <f>IF(LIVRE!D61="","",IF(LIVRE!C61="","poiuyt",LIVRE!C61))</f>
        <v/>
      </c>
      <c r="B62" t="str">
        <f>IF(D62="","",LIVRE!A61)</f>
        <v/>
      </c>
      <c r="C62" s="334" t="str">
        <f>IF(LIVRE!D61="","",LIVRE!B61)</f>
        <v/>
      </c>
      <c r="D62" t="str">
        <f>IF(LIVRE!D61="","",LIVRE!D61)</f>
        <v/>
      </c>
      <c r="E62" t="str">
        <f>IF(LIVRE!D61="","",IF(LIVRE!G61="","",LIVRE!G61))</f>
        <v/>
      </c>
      <c r="F62" t="str">
        <f>IF(LIVRE!D61="","",IF(LIVRE!H61="","",LIVRE!H61))</f>
        <v/>
      </c>
      <c r="J62" s="334"/>
    </row>
    <row r="63" spans="1:10" x14ac:dyDescent="0.25">
      <c r="A63" s="335" t="str">
        <f>IF(LIVRE!D62="","",IF(LIVRE!C62="","poiuyt",LIVRE!C62))</f>
        <v/>
      </c>
      <c r="B63" t="str">
        <f>IF(D63="","",LIVRE!A62)</f>
        <v/>
      </c>
      <c r="C63" s="334" t="str">
        <f>IF(LIVRE!D62="","",LIVRE!B62)</f>
        <v/>
      </c>
      <c r="D63" t="str">
        <f>IF(LIVRE!D62="","",LIVRE!D62)</f>
        <v/>
      </c>
      <c r="E63" t="str">
        <f>IF(LIVRE!D62="","",IF(LIVRE!G62="","",LIVRE!G62))</f>
        <v/>
      </c>
      <c r="F63" t="str">
        <f>IF(LIVRE!D62="","",IF(LIVRE!H62="","",LIVRE!H62))</f>
        <v/>
      </c>
      <c r="J63" s="334"/>
    </row>
    <row r="64" spans="1:10" x14ac:dyDescent="0.25">
      <c r="A64" s="335" t="str">
        <f>IF(LIVRE!D63="","",IF(LIVRE!C63="","poiuyt",LIVRE!C63))</f>
        <v/>
      </c>
      <c r="B64" t="str">
        <f>IF(D64="","",LIVRE!A63)</f>
        <v/>
      </c>
      <c r="C64" s="334" t="str">
        <f>IF(LIVRE!D63="","",LIVRE!B63)</f>
        <v/>
      </c>
      <c r="D64" t="str">
        <f>IF(LIVRE!D63="","",LIVRE!D63)</f>
        <v/>
      </c>
      <c r="E64" t="str">
        <f>IF(LIVRE!D63="","",IF(LIVRE!G63="","",LIVRE!G63))</f>
        <v/>
      </c>
      <c r="F64" t="str">
        <f>IF(LIVRE!D63="","",IF(LIVRE!H63="","",LIVRE!H63))</f>
        <v/>
      </c>
      <c r="J64" s="334"/>
    </row>
    <row r="65" spans="1:10" x14ac:dyDescent="0.25">
      <c r="A65" s="335" t="str">
        <f>IF(LIVRE!D64="","",IF(LIVRE!C64="","poiuyt",LIVRE!C64))</f>
        <v/>
      </c>
      <c r="B65" t="str">
        <f>IF(D65="","",LIVRE!A64)</f>
        <v/>
      </c>
      <c r="C65" s="334" t="str">
        <f>IF(LIVRE!D64="","",LIVRE!B64)</f>
        <v/>
      </c>
      <c r="D65" t="str">
        <f>IF(LIVRE!D64="","",LIVRE!D64)</f>
        <v/>
      </c>
      <c r="E65" t="str">
        <f>IF(LIVRE!D64="","",IF(LIVRE!G64="","",LIVRE!G64))</f>
        <v/>
      </c>
      <c r="F65" t="str">
        <f>IF(LIVRE!D64="","",IF(LIVRE!H64="","",LIVRE!H64))</f>
        <v/>
      </c>
      <c r="J65" s="334"/>
    </row>
    <row r="66" spans="1:10" x14ac:dyDescent="0.25">
      <c r="A66" s="335" t="str">
        <f>IF(LIVRE!D65="","",IF(LIVRE!C65="","poiuyt",LIVRE!C65))</f>
        <v/>
      </c>
      <c r="B66" t="str">
        <f>IF(D66="","",LIVRE!A65)</f>
        <v/>
      </c>
      <c r="C66" s="334" t="str">
        <f>IF(LIVRE!D65="","",LIVRE!B65)</f>
        <v/>
      </c>
      <c r="D66" t="str">
        <f>IF(LIVRE!D65="","",LIVRE!D65)</f>
        <v/>
      </c>
      <c r="E66" t="str">
        <f>IF(LIVRE!D65="","",IF(LIVRE!G65="","",LIVRE!G65))</f>
        <v/>
      </c>
      <c r="F66" t="str">
        <f>IF(LIVRE!D65="","",IF(LIVRE!H65="","",LIVRE!H65))</f>
        <v/>
      </c>
      <c r="J66" s="334"/>
    </row>
    <row r="67" spans="1:10" x14ac:dyDescent="0.25">
      <c r="A67" s="335" t="str">
        <f>IF(LIVRE!D66="","",IF(LIVRE!C66="","poiuyt",LIVRE!C66))</f>
        <v/>
      </c>
      <c r="B67" t="str">
        <f>IF(D67="","",LIVRE!A66)</f>
        <v/>
      </c>
      <c r="C67" s="334" t="str">
        <f>IF(LIVRE!D66="","",LIVRE!B66)</f>
        <v/>
      </c>
      <c r="D67" t="str">
        <f>IF(LIVRE!D66="","",LIVRE!D66)</f>
        <v/>
      </c>
      <c r="E67" t="str">
        <f>IF(LIVRE!D66="","",IF(LIVRE!G66="","",LIVRE!G66))</f>
        <v/>
      </c>
      <c r="F67" t="str">
        <f>IF(LIVRE!D66="","",IF(LIVRE!H66="","",LIVRE!H66))</f>
        <v/>
      </c>
      <c r="J67" s="334"/>
    </row>
    <row r="68" spans="1:10" x14ac:dyDescent="0.25">
      <c r="A68" s="335" t="str">
        <f>IF(LIVRE!D67="","",IF(LIVRE!C67="","poiuyt",LIVRE!C67))</f>
        <v/>
      </c>
      <c r="B68" t="str">
        <f>IF(D68="","",LIVRE!A67)</f>
        <v/>
      </c>
      <c r="C68" s="334" t="str">
        <f>IF(LIVRE!D67="","",LIVRE!B67)</f>
        <v/>
      </c>
      <c r="D68" t="str">
        <f>IF(LIVRE!D67="","",LIVRE!D67)</f>
        <v/>
      </c>
      <c r="E68" t="str">
        <f>IF(LIVRE!D67="","",IF(LIVRE!G67="","",LIVRE!G67))</f>
        <v/>
      </c>
      <c r="F68" t="str">
        <f>IF(LIVRE!D67="","",IF(LIVRE!H67="","",LIVRE!H67))</f>
        <v/>
      </c>
      <c r="J68" s="334"/>
    </row>
    <row r="69" spans="1:10" x14ac:dyDescent="0.25">
      <c r="A69" s="335" t="str">
        <f>IF(LIVRE!D68="","",IF(LIVRE!C68="","poiuyt",LIVRE!C68))</f>
        <v/>
      </c>
      <c r="B69" t="str">
        <f>IF(D69="","",LIVRE!A68)</f>
        <v/>
      </c>
      <c r="C69" s="334" t="str">
        <f>IF(LIVRE!D68="","",LIVRE!B68)</f>
        <v/>
      </c>
      <c r="D69" t="str">
        <f>IF(LIVRE!D68="","",LIVRE!D68)</f>
        <v/>
      </c>
      <c r="E69" t="str">
        <f>IF(LIVRE!D68="","",IF(LIVRE!G68="","",LIVRE!G68))</f>
        <v/>
      </c>
      <c r="F69" t="str">
        <f>IF(LIVRE!D68="","",IF(LIVRE!H68="","",LIVRE!H68))</f>
        <v/>
      </c>
      <c r="J69" s="334"/>
    </row>
    <row r="70" spans="1:10" x14ac:dyDescent="0.25">
      <c r="A70" s="335" t="str">
        <f>IF(LIVRE!D69="","",IF(LIVRE!C69="","poiuyt",LIVRE!C69))</f>
        <v/>
      </c>
      <c r="B70" t="str">
        <f>IF(D70="","",LIVRE!A69)</f>
        <v/>
      </c>
      <c r="C70" s="334" t="str">
        <f>IF(LIVRE!D69="","",LIVRE!B69)</f>
        <v/>
      </c>
      <c r="D70" t="str">
        <f>IF(LIVRE!D69="","",LIVRE!D69)</f>
        <v/>
      </c>
      <c r="E70" t="str">
        <f>IF(LIVRE!D69="","",IF(LIVRE!G69="","",LIVRE!G69))</f>
        <v/>
      </c>
      <c r="F70" t="str">
        <f>IF(LIVRE!D69="","",IF(LIVRE!H69="","",LIVRE!H69))</f>
        <v/>
      </c>
      <c r="J70" s="334"/>
    </row>
    <row r="71" spans="1:10" x14ac:dyDescent="0.25">
      <c r="A71" s="335" t="str">
        <f>IF(LIVRE!D70="","",IF(LIVRE!C70="","poiuyt",LIVRE!C70))</f>
        <v/>
      </c>
      <c r="B71" t="str">
        <f>IF(D71="","",LIVRE!A70)</f>
        <v/>
      </c>
      <c r="C71" s="334" t="str">
        <f>IF(LIVRE!D70="","",LIVRE!B70)</f>
        <v/>
      </c>
      <c r="D71" t="str">
        <f>IF(LIVRE!D70="","",LIVRE!D70)</f>
        <v/>
      </c>
      <c r="E71" t="str">
        <f>IF(LIVRE!D70="","",IF(LIVRE!G70="","",LIVRE!G70))</f>
        <v/>
      </c>
      <c r="F71" t="str">
        <f>IF(LIVRE!D70="","",IF(LIVRE!H70="","",LIVRE!H70))</f>
        <v/>
      </c>
      <c r="J71" s="334"/>
    </row>
    <row r="72" spans="1:10" x14ac:dyDescent="0.25">
      <c r="A72" s="335" t="str">
        <f>IF(LIVRE!D71="","",IF(LIVRE!C71="","poiuyt",LIVRE!C71))</f>
        <v/>
      </c>
      <c r="B72" t="str">
        <f>IF(D72="","",LIVRE!A71)</f>
        <v/>
      </c>
      <c r="C72" s="334" t="str">
        <f>IF(LIVRE!D71="","",LIVRE!B71)</f>
        <v/>
      </c>
      <c r="D72" t="str">
        <f>IF(LIVRE!D71="","",LIVRE!D71)</f>
        <v/>
      </c>
      <c r="E72" t="str">
        <f>IF(LIVRE!D71="","",IF(LIVRE!G71="","",LIVRE!G71))</f>
        <v/>
      </c>
      <c r="F72" t="str">
        <f>IF(LIVRE!D71="","",IF(LIVRE!H71="","",LIVRE!H71))</f>
        <v/>
      </c>
      <c r="J72" s="334"/>
    </row>
    <row r="73" spans="1:10" x14ac:dyDescent="0.25">
      <c r="A73" s="335" t="str">
        <f>IF(LIVRE!D72="","",IF(LIVRE!C72="","poiuyt",LIVRE!C72))</f>
        <v/>
      </c>
      <c r="B73" t="str">
        <f>IF(D73="","",LIVRE!A72)</f>
        <v/>
      </c>
      <c r="C73" s="334" t="str">
        <f>IF(LIVRE!D72="","",LIVRE!B72)</f>
        <v/>
      </c>
      <c r="D73" t="str">
        <f>IF(LIVRE!D72="","",LIVRE!D72)</f>
        <v/>
      </c>
      <c r="E73" t="str">
        <f>IF(LIVRE!D72="","",IF(LIVRE!G72="","",LIVRE!G72))</f>
        <v/>
      </c>
      <c r="F73" t="str">
        <f>IF(LIVRE!D72="","",IF(LIVRE!H72="","",LIVRE!H72))</f>
        <v/>
      </c>
      <c r="J73" s="334"/>
    </row>
    <row r="74" spans="1:10" x14ac:dyDescent="0.25">
      <c r="A74" s="335" t="str">
        <f>IF(LIVRE!D73="","",IF(LIVRE!C73="","poiuyt",LIVRE!C73))</f>
        <v/>
      </c>
      <c r="B74" t="str">
        <f>IF(D74="","",LIVRE!A73)</f>
        <v/>
      </c>
      <c r="C74" s="334" t="str">
        <f>IF(LIVRE!D73="","",LIVRE!B73)</f>
        <v/>
      </c>
      <c r="D74" t="str">
        <f>IF(LIVRE!D73="","",LIVRE!D73)</f>
        <v/>
      </c>
      <c r="E74" t="str">
        <f>IF(LIVRE!D73="","",IF(LIVRE!G73="","",LIVRE!G73))</f>
        <v/>
      </c>
      <c r="F74" t="str">
        <f>IF(LIVRE!D73="","",IF(LIVRE!H73="","",LIVRE!H73))</f>
        <v/>
      </c>
      <c r="J74" s="334"/>
    </row>
    <row r="75" spans="1:10" x14ac:dyDescent="0.25">
      <c r="A75" s="335" t="str">
        <f>IF(LIVRE!D74="","",IF(LIVRE!C74="","poiuyt",LIVRE!C74))</f>
        <v/>
      </c>
      <c r="B75" t="str">
        <f>IF(D75="","",LIVRE!A74)</f>
        <v/>
      </c>
      <c r="C75" s="334" t="str">
        <f>IF(LIVRE!D74="","",LIVRE!B74)</f>
        <v/>
      </c>
      <c r="D75" t="str">
        <f>IF(LIVRE!D74="","",LIVRE!D74)</f>
        <v/>
      </c>
      <c r="E75" t="str">
        <f>IF(LIVRE!D74="","",IF(LIVRE!G74="","",LIVRE!G74))</f>
        <v/>
      </c>
      <c r="F75" t="str">
        <f>IF(LIVRE!D74="","",IF(LIVRE!H74="","",LIVRE!H74))</f>
        <v/>
      </c>
      <c r="J75" s="334"/>
    </row>
    <row r="76" spans="1:10" x14ac:dyDescent="0.25">
      <c r="A76" s="335" t="str">
        <f>IF(LIVRE!D75="","",IF(LIVRE!C75="","poiuyt",LIVRE!C75))</f>
        <v/>
      </c>
      <c r="B76" t="str">
        <f>IF(D76="","",LIVRE!A75)</f>
        <v/>
      </c>
      <c r="C76" s="334" t="str">
        <f>IF(LIVRE!D75="","",LIVRE!B75)</f>
        <v/>
      </c>
      <c r="D76" t="str">
        <f>IF(LIVRE!D75="","",LIVRE!D75)</f>
        <v/>
      </c>
      <c r="E76" t="str">
        <f>IF(LIVRE!D75="","",IF(LIVRE!G75="","",LIVRE!G75))</f>
        <v/>
      </c>
      <c r="F76" t="str">
        <f>IF(LIVRE!D75="","",IF(LIVRE!H75="","",LIVRE!H75))</f>
        <v/>
      </c>
      <c r="J76" s="334"/>
    </row>
    <row r="77" spans="1:10" x14ac:dyDescent="0.25">
      <c r="A77" s="335" t="str">
        <f>IF(LIVRE!D76="","",IF(LIVRE!C76="","poiuyt",LIVRE!C76))</f>
        <v/>
      </c>
      <c r="B77" t="str">
        <f>IF(D77="","",LIVRE!A76)</f>
        <v/>
      </c>
      <c r="C77" s="334" t="str">
        <f>IF(LIVRE!D76="","",LIVRE!B76)</f>
        <v/>
      </c>
      <c r="D77" t="str">
        <f>IF(LIVRE!D76="","",LIVRE!D76)</f>
        <v/>
      </c>
      <c r="E77" t="str">
        <f>IF(LIVRE!D76="","",IF(LIVRE!G76="","",LIVRE!G76))</f>
        <v/>
      </c>
      <c r="F77" t="str">
        <f>IF(LIVRE!D76="","",IF(LIVRE!H76="","",LIVRE!H76))</f>
        <v/>
      </c>
      <c r="J77" s="334"/>
    </row>
    <row r="78" spans="1:10" x14ac:dyDescent="0.25">
      <c r="A78" s="335" t="str">
        <f>IF(LIVRE!D77="","",IF(LIVRE!C77="","poiuyt",LIVRE!C77))</f>
        <v/>
      </c>
      <c r="B78" t="str">
        <f>IF(D78="","",LIVRE!A77)</f>
        <v/>
      </c>
      <c r="C78" s="334" t="str">
        <f>IF(LIVRE!D77="","",LIVRE!B77)</f>
        <v/>
      </c>
      <c r="D78" t="str">
        <f>IF(LIVRE!D77="","",LIVRE!D77)</f>
        <v/>
      </c>
      <c r="E78" t="str">
        <f>IF(LIVRE!D77="","",IF(LIVRE!G77="","",LIVRE!G77))</f>
        <v/>
      </c>
      <c r="F78" t="str">
        <f>IF(LIVRE!D77="","",IF(LIVRE!H77="","",LIVRE!H77))</f>
        <v/>
      </c>
      <c r="J78" s="334"/>
    </row>
    <row r="79" spans="1:10" x14ac:dyDescent="0.25">
      <c r="A79" s="335" t="str">
        <f>IF(LIVRE!D78="","",IF(LIVRE!C78="","poiuyt",LIVRE!C78))</f>
        <v/>
      </c>
      <c r="B79" t="str">
        <f>IF(D79="","",LIVRE!A78)</f>
        <v/>
      </c>
      <c r="C79" s="334" t="str">
        <f>IF(LIVRE!D78="","",LIVRE!B78)</f>
        <v/>
      </c>
      <c r="D79" t="str">
        <f>IF(LIVRE!D78="","",LIVRE!D78)</f>
        <v/>
      </c>
      <c r="E79" t="str">
        <f>IF(LIVRE!D78="","",IF(LIVRE!G78="","",LIVRE!G78))</f>
        <v/>
      </c>
      <c r="F79" t="str">
        <f>IF(LIVRE!D78="","",IF(LIVRE!H78="","",LIVRE!H78))</f>
        <v/>
      </c>
      <c r="J79" s="334"/>
    </row>
    <row r="80" spans="1:10" x14ac:dyDescent="0.25">
      <c r="A80" s="335" t="str">
        <f>IF(LIVRE!D79="","",IF(LIVRE!C79="","poiuyt",LIVRE!C79))</f>
        <v/>
      </c>
      <c r="B80" t="str">
        <f>IF(D80="","",LIVRE!A79)</f>
        <v/>
      </c>
      <c r="C80" s="334" t="str">
        <f>IF(LIVRE!D79="","",LIVRE!B79)</f>
        <v/>
      </c>
      <c r="D80" t="str">
        <f>IF(LIVRE!D79="","",LIVRE!D79)</f>
        <v/>
      </c>
      <c r="E80" t="str">
        <f>IF(LIVRE!D79="","",IF(LIVRE!G79="","",LIVRE!G79))</f>
        <v/>
      </c>
      <c r="F80" t="str">
        <f>IF(LIVRE!D79="","",IF(LIVRE!H79="","",LIVRE!H79))</f>
        <v/>
      </c>
      <c r="J80" s="334"/>
    </row>
    <row r="81" spans="1:10" x14ac:dyDescent="0.25">
      <c r="A81" s="335" t="str">
        <f>IF(LIVRE!D80="","",IF(LIVRE!C80="","poiuyt",LIVRE!C80))</f>
        <v/>
      </c>
      <c r="B81" t="str">
        <f>IF(D81="","",LIVRE!A80)</f>
        <v/>
      </c>
      <c r="C81" s="334" t="str">
        <f>IF(LIVRE!D80="","",LIVRE!B80)</f>
        <v/>
      </c>
      <c r="D81" t="str">
        <f>IF(LIVRE!D80="","",LIVRE!D80)</f>
        <v/>
      </c>
      <c r="E81" t="str">
        <f>IF(LIVRE!D80="","",IF(LIVRE!G80="","",LIVRE!G80))</f>
        <v/>
      </c>
      <c r="F81" t="str">
        <f>IF(LIVRE!D80="","",IF(LIVRE!H80="","",LIVRE!H80))</f>
        <v/>
      </c>
      <c r="J81" s="334"/>
    </row>
    <row r="82" spans="1:10" x14ac:dyDescent="0.25">
      <c r="A82" s="335" t="str">
        <f>IF(LIVRE!D81="","",IF(LIVRE!C81="","poiuyt",LIVRE!C81))</f>
        <v/>
      </c>
      <c r="B82" t="str">
        <f>IF(D82="","",LIVRE!A81)</f>
        <v/>
      </c>
      <c r="C82" s="334" t="str">
        <f>IF(LIVRE!D81="","",LIVRE!B81)</f>
        <v/>
      </c>
      <c r="D82" t="str">
        <f>IF(LIVRE!D81="","",LIVRE!D81)</f>
        <v/>
      </c>
      <c r="E82" t="str">
        <f>IF(LIVRE!D81="","",IF(LIVRE!G81="","",LIVRE!G81))</f>
        <v/>
      </c>
      <c r="F82" t="str">
        <f>IF(LIVRE!D81="","",IF(LIVRE!H81="","",LIVRE!H81))</f>
        <v/>
      </c>
      <c r="J82" s="334"/>
    </row>
    <row r="83" spans="1:10" x14ac:dyDescent="0.25">
      <c r="A83" s="335" t="str">
        <f>IF(LIVRE!D82="","",IF(LIVRE!C82="","poiuyt",LIVRE!C82))</f>
        <v/>
      </c>
      <c r="B83" t="str">
        <f>IF(D83="","",LIVRE!A82)</f>
        <v/>
      </c>
      <c r="C83" s="334" t="str">
        <f>IF(LIVRE!D82="","",LIVRE!B82)</f>
        <v/>
      </c>
      <c r="D83" t="str">
        <f>IF(LIVRE!D82="","",LIVRE!D82)</f>
        <v/>
      </c>
      <c r="E83" t="str">
        <f>IF(LIVRE!D82="","",IF(LIVRE!G82="","",LIVRE!G82))</f>
        <v/>
      </c>
      <c r="F83" t="str">
        <f>IF(LIVRE!D82="","",IF(LIVRE!H82="","",LIVRE!H82))</f>
        <v/>
      </c>
      <c r="J83" s="334"/>
    </row>
    <row r="84" spans="1:10" x14ac:dyDescent="0.25">
      <c r="A84" s="335" t="str">
        <f>IF(LIVRE!D83="","",IF(LIVRE!C83="","poiuyt",LIVRE!C83))</f>
        <v/>
      </c>
      <c r="B84" t="str">
        <f>IF(D84="","",LIVRE!A83)</f>
        <v/>
      </c>
      <c r="C84" s="334" t="str">
        <f>IF(LIVRE!D83="","",LIVRE!B83)</f>
        <v/>
      </c>
      <c r="D84" t="str">
        <f>IF(LIVRE!D83="","",LIVRE!D83)</f>
        <v/>
      </c>
      <c r="E84" t="str">
        <f>IF(LIVRE!D83="","",IF(LIVRE!G83="","",LIVRE!G83))</f>
        <v/>
      </c>
      <c r="F84" t="str">
        <f>IF(LIVRE!D83="","",IF(LIVRE!H83="","",LIVRE!H83))</f>
        <v/>
      </c>
      <c r="J84" s="334"/>
    </row>
    <row r="85" spans="1:10" x14ac:dyDescent="0.25">
      <c r="A85" s="335" t="str">
        <f>IF(LIVRE!D84="","",IF(LIVRE!C84="","poiuyt",LIVRE!C84))</f>
        <v/>
      </c>
      <c r="B85" t="str">
        <f>IF(D85="","",LIVRE!A84)</f>
        <v/>
      </c>
      <c r="C85" s="334" t="str">
        <f>IF(LIVRE!D84="","",LIVRE!B84)</f>
        <v/>
      </c>
      <c r="D85" t="str">
        <f>IF(LIVRE!D84="","",LIVRE!D84)</f>
        <v/>
      </c>
      <c r="E85" t="str">
        <f>IF(LIVRE!D84="","",IF(LIVRE!G84="","",LIVRE!G84))</f>
        <v/>
      </c>
      <c r="F85" t="str">
        <f>IF(LIVRE!D84="","",IF(LIVRE!H84="","",LIVRE!H84))</f>
        <v/>
      </c>
      <c r="J85" s="334"/>
    </row>
    <row r="86" spans="1:10" x14ac:dyDescent="0.25">
      <c r="A86" s="335" t="str">
        <f>IF(LIVRE!D85="","",IF(LIVRE!C85="","poiuyt",LIVRE!C85))</f>
        <v/>
      </c>
      <c r="B86" t="str">
        <f>IF(D86="","",LIVRE!A85)</f>
        <v/>
      </c>
      <c r="C86" s="334" t="str">
        <f>IF(LIVRE!D85="","",LIVRE!B85)</f>
        <v/>
      </c>
      <c r="D86" t="str">
        <f>IF(LIVRE!D85="","",LIVRE!D85)</f>
        <v/>
      </c>
      <c r="E86" t="str">
        <f>IF(LIVRE!D85="","",IF(LIVRE!G85="","",LIVRE!G85))</f>
        <v/>
      </c>
      <c r="F86" t="str">
        <f>IF(LIVRE!D85="","",IF(LIVRE!H85="","",LIVRE!H85))</f>
        <v/>
      </c>
      <c r="J86" s="334"/>
    </row>
    <row r="87" spans="1:10" x14ac:dyDescent="0.25">
      <c r="A87" s="335" t="str">
        <f>IF(LIVRE!D86="","",IF(LIVRE!C86="","poiuyt",LIVRE!C86))</f>
        <v/>
      </c>
      <c r="B87" t="str">
        <f>IF(D87="","",LIVRE!A86)</f>
        <v/>
      </c>
      <c r="C87" s="334" t="str">
        <f>IF(LIVRE!D86="","",LIVRE!B86)</f>
        <v/>
      </c>
      <c r="D87" t="str">
        <f>IF(LIVRE!D86="","",LIVRE!D86)</f>
        <v/>
      </c>
      <c r="E87" t="str">
        <f>IF(LIVRE!D86="","",IF(LIVRE!G86="","",LIVRE!G86))</f>
        <v/>
      </c>
      <c r="F87" t="str">
        <f>IF(LIVRE!D86="","",IF(LIVRE!H86="","",LIVRE!H86))</f>
        <v/>
      </c>
      <c r="J87" s="334"/>
    </row>
    <row r="88" spans="1:10" x14ac:dyDescent="0.25">
      <c r="A88" s="335" t="str">
        <f>IF(LIVRE!D87="","",IF(LIVRE!C87="","poiuyt",LIVRE!C87))</f>
        <v/>
      </c>
      <c r="B88" t="str">
        <f>IF(D88="","",LIVRE!A87)</f>
        <v/>
      </c>
      <c r="C88" s="334" t="str">
        <f>IF(LIVRE!D87="","",LIVRE!B87)</f>
        <v/>
      </c>
      <c r="D88" t="str">
        <f>IF(LIVRE!D87="","",LIVRE!D87)</f>
        <v/>
      </c>
      <c r="E88" t="str">
        <f>IF(LIVRE!D87="","",IF(LIVRE!G87="","",LIVRE!G87))</f>
        <v/>
      </c>
      <c r="F88" t="str">
        <f>IF(LIVRE!D87="","",IF(LIVRE!H87="","",LIVRE!H87))</f>
        <v/>
      </c>
      <c r="J88" s="334"/>
    </row>
    <row r="89" spans="1:10" x14ac:dyDescent="0.25">
      <c r="A89" s="335" t="str">
        <f>IF(LIVRE!D88="","",IF(LIVRE!C88="","poiuyt",LIVRE!C88))</f>
        <v/>
      </c>
      <c r="B89" t="str">
        <f>IF(D89="","",LIVRE!A88)</f>
        <v/>
      </c>
      <c r="C89" s="334" t="str">
        <f>IF(LIVRE!D88="","",LIVRE!B88)</f>
        <v/>
      </c>
      <c r="D89" t="str">
        <f>IF(LIVRE!D88="","",LIVRE!D88)</f>
        <v/>
      </c>
      <c r="E89" t="str">
        <f>IF(LIVRE!D88="","",IF(LIVRE!G88="","",LIVRE!G88))</f>
        <v/>
      </c>
      <c r="F89" t="str">
        <f>IF(LIVRE!D88="","",IF(LIVRE!H88="","",LIVRE!H88))</f>
        <v/>
      </c>
      <c r="J89" s="334"/>
    </row>
    <row r="90" spans="1:10" x14ac:dyDescent="0.25">
      <c r="A90" s="335" t="str">
        <f>IF(LIVRE!D89="","",IF(LIVRE!C89="","poiuyt",LIVRE!C89))</f>
        <v/>
      </c>
      <c r="B90" t="str">
        <f>IF(D90="","",LIVRE!A89)</f>
        <v/>
      </c>
      <c r="C90" s="334" t="str">
        <f>IF(LIVRE!D89="","",LIVRE!B89)</f>
        <v/>
      </c>
      <c r="D90" t="str">
        <f>IF(LIVRE!D89="","",LIVRE!D89)</f>
        <v/>
      </c>
      <c r="E90" t="str">
        <f>IF(LIVRE!D89="","",IF(LIVRE!G89="","",LIVRE!G89))</f>
        <v/>
      </c>
      <c r="F90" t="str">
        <f>IF(LIVRE!D89="","",IF(LIVRE!H89="","",LIVRE!H89))</f>
        <v/>
      </c>
      <c r="J90" s="334"/>
    </row>
    <row r="91" spans="1:10" x14ac:dyDescent="0.25">
      <c r="A91" s="335" t="str">
        <f>IF(LIVRE!D90="","",IF(LIVRE!C90="","poiuyt",LIVRE!C90))</f>
        <v/>
      </c>
      <c r="B91" t="str">
        <f>IF(D91="","",LIVRE!A90)</f>
        <v/>
      </c>
      <c r="C91" s="334" t="str">
        <f>IF(LIVRE!D90="","",LIVRE!B90)</f>
        <v/>
      </c>
      <c r="D91" t="str">
        <f>IF(LIVRE!D90="","",LIVRE!D90)</f>
        <v/>
      </c>
      <c r="E91" t="str">
        <f>IF(LIVRE!D90="","",IF(LIVRE!G90="","",LIVRE!G90))</f>
        <v/>
      </c>
      <c r="F91" t="str">
        <f>IF(LIVRE!D90="","",IF(LIVRE!H90="","",LIVRE!H90))</f>
        <v/>
      </c>
      <c r="J91" s="334"/>
    </row>
    <row r="92" spans="1:10" x14ac:dyDescent="0.25">
      <c r="A92" s="335" t="str">
        <f>IF(LIVRE!D91="","",IF(LIVRE!C91="","poiuyt",LIVRE!C91))</f>
        <v/>
      </c>
      <c r="B92" t="str">
        <f>IF(D92="","",LIVRE!A91)</f>
        <v/>
      </c>
      <c r="C92" s="334" t="str">
        <f>IF(LIVRE!D91="","",LIVRE!B91)</f>
        <v/>
      </c>
      <c r="D92" t="str">
        <f>IF(LIVRE!D91="","",LIVRE!D91)</f>
        <v/>
      </c>
      <c r="E92" t="str">
        <f>IF(LIVRE!D91="","",IF(LIVRE!G91="","",LIVRE!G91))</f>
        <v/>
      </c>
      <c r="F92" t="str">
        <f>IF(LIVRE!D91="","",IF(LIVRE!H91="","",LIVRE!H91))</f>
        <v/>
      </c>
      <c r="J92" s="334"/>
    </row>
    <row r="93" spans="1:10" x14ac:dyDescent="0.25">
      <c r="A93" s="335" t="str">
        <f>IF(LIVRE!D92="","",IF(LIVRE!C92="","poiuyt",LIVRE!C92))</f>
        <v/>
      </c>
      <c r="B93" t="str">
        <f>IF(D93="","",LIVRE!A92)</f>
        <v/>
      </c>
      <c r="C93" s="334" t="str">
        <f>IF(LIVRE!D92="","",LIVRE!B92)</f>
        <v/>
      </c>
      <c r="D93" t="str">
        <f>IF(LIVRE!D92="","",LIVRE!D92)</f>
        <v/>
      </c>
      <c r="E93" t="str">
        <f>IF(LIVRE!D92="","",IF(LIVRE!G92="","",LIVRE!G92))</f>
        <v/>
      </c>
      <c r="F93" t="str">
        <f>IF(LIVRE!D92="","",IF(LIVRE!H92="","",LIVRE!H92))</f>
        <v/>
      </c>
      <c r="J93" s="334"/>
    </row>
    <row r="94" spans="1:10" x14ac:dyDescent="0.25">
      <c r="A94" s="335" t="str">
        <f>IF(LIVRE!D93="","",IF(LIVRE!C93="","poiuyt",LIVRE!C93))</f>
        <v/>
      </c>
      <c r="B94" t="str">
        <f>IF(D94="","",LIVRE!A93)</f>
        <v/>
      </c>
      <c r="C94" s="334" t="str">
        <f>IF(LIVRE!D93="","",LIVRE!B93)</f>
        <v/>
      </c>
      <c r="D94" t="str">
        <f>IF(LIVRE!D93="","",LIVRE!D93)</f>
        <v/>
      </c>
      <c r="E94" t="str">
        <f>IF(LIVRE!D93="","",IF(LIVRE!G93="","",LIVRE!G93))</f>
        <v/>
      </c>
      <c r="F94" t="str">
        <f>IF(LIVRE!D93="","",IF(LIVRE!H93="","",LIVRE!H93))</f>
        <v/>
      </c>
      <c r="J94" s="334"/>
    </row>
    <row r="95" spans="1:10" x14ac:dyDescent="0.25">
      <c r="A95" s="335" t="str">
        <f>IF(LIVRE!D94="","",IF(LIVRE!C94="","poiuyt",LIVRE!C94))</f>
        <v/>
      </c>
      <c r="B95" t="str">
        <f>IF(D95="","",LIVRE!A94)</f>
        <v/>
      </c>
      <c r="C95" s="334" t="str">
        <f>IF(LIVRE!D94="","",LIVRE!B94)</f>
        <v/>
      </c>
      <c r="D95" t="str">
        <f>IF(LIVRE!D94="","",LIVRE!D94)</f>
        <v/>
      </c>
      <c r="E95" t="str">
        <f>IF(LIVRE!D94="","",IF(LIVRE!G94="","",LIVRE!G94))</f>
        <v/>
      </c>
      <c r="F95" t="str">
        <f>IF(LIVRE!D94="","",IF(LIVRE!H94="","",LIVRE!H94))</f>
        <v/>
      </c>
      <c r="J95" s="334"/>
    </row>
    <row r="96" spans="1:10" x14ac:dyDescent="0.25">
      <c r="A96" s="335" t="str">
        <f>IF(LIVRE!D95="","",IF(LIVRE!C95="","poiuyt",LIVRE!C95))</f>
        <v/>
      </c>
      <c r="B96" t="str">
        <f>IF(D96="","",LIVRE!A95)</f>
        <v/>
      </c>
      <c r="C96" s="334" t="str">
        <f>IF(LIVRE!D95="","",LIVRE!B95)</f>
        <v/>
      </c>
      <c r="D96" t="str">
        <f>IF(LIVRE!D95="","",LIVRE!D95)</f>
        <v/>
      </c>
      <c r="E96" t="str">
        <f>IF(LIVRE!D95="","",IF(LIVRE!G95="","",LIVRE!G95))</f>
        <v/>
      </c>
      <c r="F96" t="str">
        <f>IF(LIVRE!D95="","",IF(LIVRE!H95="","",LIVRE!H95))</f>
        <v/>
      </c>
      <c r="J96" s="334"/>
    </row>
    <row r="97" spans="1:10" x14ac:dyDescent="0.25">
      <c r="A97" s="335" t="str">
        <f>IF(LIVRE!D96="","",IF(LIVRE!C96="","poiuyt",LIVRE!C96))</f>
        <v/>
      </c>
      <c r="B97" t="str">
        <f>IF(D97="","",LIVRE!A96)</f>
        <v/>
      </c>
      <c r="C97" s="334" t="str">
        <f>IF(LIVRE!D96="","",LIVRE!B96)</f>
        <v/>
      </c>
      <c r="D97" t="str">
        <f>IF(LIVRE!D96="","",LIVRE!D96)</f>
        <v/>
      </c>
      <c r="E97" t="str">
        <f>IF(LIVRE!D96="","",IF(LIVRE!G96="","",LIVRE!G96))</f>
        <v/>
      </c>
      <c r="F97" t="str">
        <f>IF(LIVRE!D96="","",IF(LIVRE!H96="","",LIVRE!H96))</f>
        <v/>
      </c>
      <c r="J97" s="334"/>
    </row>
    <row r="98" spans="1:10" x14ac:dyDescent="0.25">
      <c r="A98" s="335" t="str">
        <f>IF(LIVRE!D97="","",IF(LIVRE!C97="","poiuyt",LIVRE!C97))</f>
        <v/>
      </c>
      <c r="B98" t="str">
        <f>IF(D98="","",LIVRE!A97)</f>
        <v/>
      </c>
      <c r="C98" s="334" t="str">
        <f>IF(LIVRE!D97="","",LIVRE!B97)</f>
        <v/>
      </c>
      <c r="D98" t="str">
        <f>IF(LIVRE!D97="","",LIVRE!D97)</f>
        <v/>
      </c>
      <c r="E98" t="str">
        <f>IF(LIVRE!D97="","",IF(LIVRE!G97="","",LIVRE!G97))</f>
        <v/>
      </c>
      <c r="F98" t="str">
        <f>IF(LIVRE!D97="","",IF(LIVRE!H97="","",LIVRE!H97))</f>
        <v/>
      </c>
      <c r="J98" s="334"/>
    </row>
    <row r="99" spans="1:10" x14ac:dyDescent="0.25">
      <c r="A99" s="335" t="str">
        <f>IF(LIVRE!D98="","",IF(LIVRE!C98="","poiuyt",LIVRE!C98))</f>
        <v/>
      </c>
      <c r="B99" t="str">
        <f>IF(D99="","",LIVRE!A98)</f>
        <v/>
      </c>
      <c r="C99" s="334" t="str">
        <f>IF(LIVRE!D98="","",LIVRE!B98)</f>
        <v/>
      </c>
      <c r="D99" t="str">
        <f>IF(LIVRE!D98="","",LIVRE!D98)</f>
        <v/>
      </c>
      <c r="E99" t="str">
        <f>IF(LIVRE!D98="","",IF(LIVRE!G98="","",LIVRE!G98))</f>
        <v/>
      </c>
      <c r="F99" t="str">
        <f>IF(LIVRE!D98="","",IF(LIVRE!H98="","",LIVRE!H98))</f>
        <v/>
      </c>
      <c r="J99" s="334"/>
    </row>
    <row r="100" spans="1:10" x14ac:dyDescent="0.25">
      <c r="A100" s="335" t="str">
        <f>IF(LIVRE!D99="","",IF(LIVRE!C99="","poiuyt",LIVRE!C99))</f>
        <v/>
      </c>
      <c r="B100" t="str">
        <f>IF(D100="","",LIVRE!A99)</f>
        <v/>
      </c>
      <c r="C100" s="334" t="str">
        <f>IF(LIVRE!D99="","",LIVRE!B99)</f>
        <v/>
      </c>
      <c r="D100" t="str">
        <f>IF(LIVRE!D99="","",LIVRE!D99)</f>
        <v/>
      </c>
      <c r="E100" t="str">
        <f>IF(LIVRE!D99="","",IF(LIVRE!G99="","",LIVRE!G99))</f>
        <v/>
      </c>
      <c r="F100" t="str">
        <f>IF(LIVRE!D99="","",IF(LIVRE!H99="","",LIVRE!H99))</f>
        <v/>
      </c>
      <c r="J100" s="334"/>
    </row>
    <row r="101" spans="1:10" x14ac:dyDescent="0.25">
      <c r="A101" s="335" t="str">
        <f>IF(LIVRE!D100="","",IF(LIVRE!C100="","poiuyt",LIVRE!C100))</f>
        <v/>
      </c>
      <c r="B101" t="str">
        <f>IF(D101="","",LIVRE!A100)</f>
        <v/>
      </c>
      <c r="C101" s="334" t="str">
        <f>IF(LIVRE!D100="","",LIVRE!B100)</f>
        <v/>
      </c>
      <c r="D101" t="str">
        <f>IF(LIVRE!D100="","",LIVRE!D100)</f>
        <v/>
      </c>
      <c r="E101" t="str">
        <f>IF(LIVRE!D100="","",IF(LIVRE!G100="","",LIVRE!G100))</f>
        <v/>
      </c>
      <c r="F101" t="str">
        <f>IF(LIVRE!D100="","",IF(LIVRE!H100="","",LIVRE!H100))</f>
        <v/>
      </c>
      <c r="J101" s="334"/>
    </row>
    <row r="102" spans="1:10" x14ac:dyDescent="0.25">
      <c r="A102" s="335" t="str">
        <f>IF(LIVRE!D101="","",IF(LIVRE!C101="","poiuyt",LIVRE!C101))</f>
        <v/>
      </c>
      <c r="B102" t="str">
        <f>IF(D102="","",LIVRE!A101)</f>
        <v/>
      </c>
      <c r="C102" s="334" t="str">
        <f>IF(LIVRE!D101="","",LIVRE!B101)</f>
        <v/>
      </c>
      <c r="D102" t="str">
        <f>IF(LIVRE!D101="","",LIVRE!D101)</f>
        <v/>
      </c>
      <c r="E102" t="str">
        <f>IF(LIVRE!D101="","",IF(LIVRE!G101="","",LIVRE!G101))</f>
        <v/>
      </c>
      <c r="F102" t="str">
        <f>IF(LIVRE!D101="","",IF(LIVRE!H101="","",LIVRE!H101))</f>
        <v/>
      </c>
    </row>
    <row r="103" spans="1:10" x14ac:dyDescent="0.25">
      <c r="A103" s="335" t="str">
        <f>IF(LIVRE!D102="","",IF(LIVRE!C102="","poiuyt",LIVRE!C102))</f>
        <v/>
      </c>
      <c r="B103" t="str">
        <f>IF(D103="","",LIVRE!A102)</f>
        <v/>
      </c>
      <c r="C103" s="334" t="str">
        <f>IF(LIVRE!D102="","",LIVRE!B102)</f>
        <v/>
      </c>
      <c r="D103" t="str">
        <f>IF(LIVRE!D102="","",LIVRE!D102)</f>
        <v/>
      </c>
      <c r="E103" t="str">
        <f>IF(LIVRE!D102="","",IF(LIVRE!G102="","",LIVRE!G102))</f>
        <v/>
      </c>
      <c r="F103" t="str">
        <f>IF(LIVRE!D102="","",IF(LIVRE!H102="","",LIVRE!H102))</f>
        <v/>
      </c>
    </row>
    <row r="104" spans="1:10" x14ac:dyDescent="0.25">
      <c r="A104" s="335" t="str">
        <f>IF(LIVRE!D103="","",IF(LIVRE!C103="","poiuyt",LIVRE!C103))</f>
        <v/>
      </c>
      <c r="B104" t="str">
        <f>IF(D104="","",LIVRE!A103)</f>
        <v/>
      </c>
      <c r="C104" s="334" t="str">
        <f>IF(LIVRE!D103="","",LIVRE!B103)</f>
        <v/>
      </c>
      <c r="D104" t="str">
        <f>IF(LIVRE!D103="","",LIVRE!D103)</f>
        <v/>
      </c>
      <c r="E104" t="str">
        <f>IF(LIVRE!D103="","",IF(LIVRE!G103="","",LIVRE!G103))</f>
        <v/>
      </c>
      <c r="F104" t="str">
        <f>IF(LIVRE!D103="","",IF(LIVRE!H103="","",LIVRE!H103))</f>
        <v/>
      </c>
    </row>
    <row r="105" spans="1:10" x14ac:dyDescent="0.25">
      <c r="A105" s="335" t="str">
        <f>IF(LIVRE!D104="","",IF(LIVRE!C104="","poiuyt",LIVRE!C104))</f>
        <v/>
      </c>
      <c r="B105" t="str">
        <f>IF(D105="","",LIVRE!A104)</f>
        <v/>
      </c>
      <c r="C105" s="334" t="str">
        <f>IF(LIVRE!D104="","",LIVRE!B104)</f>
        <v/>
      </c>
      <c r="D105" t="str">
        <f>IF(LIVRE!D104="","",LIVRE!D104)</f>
        <v/>
      </c>
      <c r="E105" t="str">
        <f>IF(LIVRE!D104="","",IF(LIVRE!G104="","",LIVRE!G104))</f>
        <v/>
      </c>
      <c r="F105" t="str">
        <f>IF(LIVRE!D104="","",IF(LIVRE!H104="","",LIVRE!H104))</f>
        <v/>
      </c>
    </row>
    <row r="106" spans="1:10" x14ac:dyDescent="0.25">
      <c r="A106" s="335" t="str">
        <f>IF(LIVRE!D105="","",IF(LIVRE!C105="","poiuyt",LIVRE!C105))</f>
        <v/>
      </c>
      <c r="B106" t="str">
        <f>IF(D106="","",LIVRE!A105)</f>
        <v/>
      </c>
      <c r="C106" s="334" t="str">
        <f>IF(LIVRE!D105="","",LIVRE!B105)</f>
        <v/>
      </c>
      <c r="D106" t="str">
        <f>IF(LIVRE!D105="","",LIVRE!D105)</f>
        <v/>
      </c>
      <c r="E106" t="str">
        <f>IF(LIVRE!D105="","",IF(LIVRE!G105="","",LIVRE!G105))</f>
        <v/>
      </c>
      <c r="F106" t="str">
        <f>IF(LIVRE!D105="","",IF(LIVRE!H105="","",LIVRE!H105))</f>
        <v/>
      </c>
    </row>
    <row r="107" spans="1:10" x14ac:dyDescent="0.25">
      <c r="A107" s="335" t="str">
        <f>IF(LIVRE!D106="","",IF(LIVRE!C106="","poiuyt",LIVRE!C106))</f>
        <v/>
      </c>
      <c r="B107" t="str">
        <f>IF(D107="","",LIVRE!A106)</f>
        <v/>
      </c>
      <c r="C107" s="334" t="str">
        <f>IF(LIVRE!D106="","",LIVRE!B106)</f>
        <v/>
      </c>
      <c r="D107" t="str">
        <f>IF(LIVRE!D106="","",LIVRE!D106)</f>
        <v/>
      </c>
      <c r="E107" t="str">
        <f>IF(LIVRE!D106="","",IF(LIVRE!G106="","",LIVRE!G106))</f>
        <v/>
      </c>
      <c r="F107" t="str">
        <f>IF(LIVRE!D106="","",IF(LIVRE!H106="","",LIVRE!H106))</f>
        <v/>
      </c>
    </row>
    <row r="108" spans="1:10" x14ac:dyDescent="0.25">
      <c r="A108" s="335" t="str">
        <f>IF(LIVRE!D107="","",IF(LIVRE!C107="","poiuyt",LIVRE!C107))</f>
        <v/>
      </c>
      <c r="B108" t="str">
        <f>IF(D108="","",LIVRE!A107)</f>
        <v/>
      </c>
      <c r="C108" s="334" t="str">
        <f>IF(LIVRE!D107="","",LIVRE!B107)</f>
        <v/>
      </c>
      <c r="D108" t="str">
        <f>IF(LIVRE!D107="","",LIVRE!D107)</f>
        <v/>
      </c>
      <c r="E108" t="str">
        <f>IF(LIVRE!D107="","",IF(LIVRE!G107="","",LIVRE!G107))</f>
        <v/>
      </c>
      <c r="F108" t="str">
        <f>IF(LIVRE!D107="","",IF(LIVRE!H107="","",LIVRE!H107))</f>
        <v/>
      </c>
    </row>
    <row r="109" spans="1:10" x14ac:dyDescent="0.25">
      <c r="A109" s="335" t="str">
        <f>IF(LIVRE!D108="","",IF(LIVRE!C108="","poiuyt",LIVRE!C108))</f>
        <v/>
      </c>
      <c r="B109" t="str">
        <f>IF(D109="","",LIVRE!A108)</f>
        <v/>
      </c>
      <c r="C109" s="334" t="str">
        <f>IF(LIVRE!D108="","",LIVRE!B108)</f>
        <v/>
      </c>
      <c r="D109" t="str">
        <f>IF(LIVRE!D108="","",LIVRE!D108)</f>
        <v/>
      </c>
      <c r="E109" t="str">
        <f>IF(LIVRE!D108="","",IF(LIVRE!G108="","",LIVRE!G108))</f>
        <v/>
      </c>
      <c r="F109" t="str">
        <f>IF(LIVRE!D108="","",IF(LIVRE!H108="","",LIVRE!H108))</f>
        <v/>
      </c>
    </row>
    <row r="110" spans="1:10" x14ac:dyDescent="0.25">
      <c r="A110" s="335" t="str">
        <f>IF(LIVRE!D109="","",IF(LIVRE!C109="","poiuyt",LIVRE!C109))</f>
        <v/>
      </c>
      <c r="B110" t="str">
        <f>IF(D110="","",LIVRE!A109)</f>
        <v/>
      </c>
      <c r="C110" s="334" t="str">
        <f>IF(LIVRE!D109="","",LIVRE!B109)</f>
        <v/>
      </c>
      <c r="D110" t="str">
        <f>IF(LIVRE!D109="","",LIVRE!D109)</f>
        <v/>
      </c>
      <c r="E110" t="str">
        <f>IF(LIVRE!D109="","",IF(LIVRE!G109="","",LIVRE!G109))</f>
        <v/>
      </c>
      <c r="F110" t="str">
        <f>IF(LIVRE!D109="","",IF(LIVRE!H109="","",LIVRE!H109))</f>
        <v/>
      </c>
    </row>
    <row r="111" spans="1:10" x14ac:dyDescent="0.25">
      <c r="A111" s="335" t="str">
        <f>IF(LIVRE!D110="","",IF(LIVRE!C110="","poiuyt",LIVRE!C110))</f>
        <v/>
      </c>
      <c r="B111" t="str">
        <f>IF(D111="","",LIVRE!A110)</f>
        <v/>
      </c>
      <c r="C111" s="334" t="str">
        <f>IF(LIVRE!D110="","",LIVRE!B110)</f>
        <v/>
      </c>
      <c r="D111" t="str">
        <f>IF(LIVRE!D110="","",LIVRE!D110)</f>
        <v/>
      </c>
      <c r="E111" t="str">
        <f>IF(LIVRE!D110="","",IF(LIVRE!G110="","",LIVRE!G110))</f>
        <v/>
      </c>
      <c r="F111" t="str">
        <f>IF(LIVRE!D110="","",IF(LIVRE!H110="","",LIVRE!H110))</f>
        <v/>
      </c>
    </row>
    <row r="112" spans="1:10" x14ac:dyDescent="0.25">
      <c r="A112" s="335" t="str">
        <f>IF(LIVRE!D111="","",IF(LIVRE!C111="","poiuyt",LIVRE!C111))</f>
        <v/>
      </c>
      <c r="B112" t="str">
        <f>IF(D112="","",LIVRE!A111)</f>
        <v/>
      </c>
      <c r="C112" s="334" t="str">
        <f>IF(LIVRE!D111="","",LIVRE!B111)</f>
        <v/>
      </c>
      <c r="D112" t="str">
        <f>IF(LIVRE!D111="","",LIVRE!D111)</f>
        <v/>
      </c>
      <c r="E112" t="str">
        <f>IF(LIVRE!D111="","",IF(LIVRE!G111="","",LIVRE!G111))</f>
        <v/>
      </c>
      <c r="F112" t="str">
        <f>IF(LIVRE!D111="","",IF(LIVRE!H111="","",LIVRE!H111))</f>
        <v/>
      </c>
    </row>
    <row r="113" spans="1:6" x14ac:dyDescent="0.25">
      <c r="A113" s="335" t="str">
        <f>IF(LIVRE!D112="","",IF(LIVRE!C112="","poiuyt",LIVRE!C112))</f>
        <v/>
      </c>
      <c r="B113" t="str">
        <f>IF(D113="","",LIVRE!A112)</f>
        <v/>
      </c>
      <c r="C113" s="334" t="str">
        <f>IF(LIVRE!D112="","",LIVRE!B112)</f>
        <v/>
      </c>
      <c r="D113" t="str">
        <f>IF(LIVRE!D112="","",LIVRE!D112)</f>
        <v/>
      </c>
      <c r="E113" t="str">
        <f>IF(LIVRE!D112="","",IF(LIVRE!G112="","",LIVRE!G112))</f>
        <v/>
      </c>
      <c r="F113" t="str">
        <f>IF(LIVRE!D112="","",IF(LIVRE!H112="","",LIVRE!H112))</f>
        <v/>
      </c>
    </row>
    <row r="114" spans="1:6" x14ac:dyDescent="0.25">
      <c r="A114" s="335" t="str">
        <f>IF(LIVRE!D113="","",IF(LIVRE!C113="","poiuyt",LIVRE!C113))</f>
        <v/>
      </c>
      <c r="B114" t="str">
        <f>IF(D114="","",LIVRE!A113)</f>
        <v/>
      </c>
      <c r="C114" s="334" t="str">
        <f>IF(LIVRE!D113="","",LIVRE!B113)</f>
        <v/>
      </c>
      <c r="D114" t="str">
        <f>IF(LIVRE!D113="","",LIVRE!D113)</f>
        <v/>
      </c>
      <c r="E114" t="str">
        <f>IF(LIVRE!D113="","",IF(LIVRE!G113="","",LIVRE!G113))</f>
        <v/>
      </c>
      <c r="F114" t="str">
        <f>IF(LIVRE!D113="","",IF(LIVRE!H113="","",LIVRE!H113))</f>
        <v/>
      </c>
    </row>
    <row r="115" spans="1:6" x14ac:dyDescent="0.25">
      <c r="A115" s="335" t="str">
        <f>IF(LIVRE!D114="","",IF(LIVRE!C114="","poiuyt",LIVRE!C114))</f>
        <v/>
      </c>
      <c r="B115" t="str">
        <f>IF(D115="","",LIVRE!A114)</f>
        <v/>
      </c>
      <c r="C115" s="334" t="str">
        <f>IF(LIVRE!D114="","",LIVRE!B114)</f>
        <v/>
      </c>
      <c r="D115" t="str">
        <f>IF(LIVRE!D114="","",LIVRE!D114)</f>
        <v/>
      </c>
      <c r="E115" t="str">
        <f>IF(LIVRE!D114="","",IF(LIVRE!G114="","",LIVRE!G114))</f>
        <v/>
      </c>
      <c r="F115" t="str">
        <f>IF(LIVRE!D114="","",IF(LIVRE!H114="","",LIVRE!H114))</f>
        <v/>
      </c>
    </row>
    <row r="116" spans="1:6" x14ac:dyDescent="0.25">
      <c r="A116" s="335" t="str">
        <f>IF(LIVRE!D115="","",IF(LIVRE!C115="","poiuyt",LIVRE!C115))</f>
        <v/>
      </c>
      <c r="B116" t="str">
        <f>IF(D116="","",LIVRE!A115)</f>
        <v/>
      </c>
      <c r="C116" s="334" t="str">
        <f>IF(LIVRE!D115="","",LIVRE!B115)</f>
        <v/>
      </c>
      <c r="D116" t="str">
        <f>IF(LIVRE!D115="","",LIVRE!D115)</f>
        <v/>
      </c>
      <c r="E116" t="str">
        <f>IF(LIVRE!D115="","",IF(LIVRE!G115="","",LIVRE!G115))</f>
        <v/>
      </c>
      <c r="F116" t="str">
        <f>IF(LIVRE!D115="","",IF(LIVRE!H115="","",LIVRE!H115))</f>
        <v/>
      </c>
    </row>
    <row r="117" spans="1:6" x14ac:dyDescent="0.25">
      <c r="A117" s="335" t="str">
        <f>IF(LIVRE!D116="","",IF(LIVRE!C116="","poiuyt",LIVRE!C116))</f>
        <v/>
      </c>
      <c r="B117" t="str">
        <f>IF(D117="","",LIVRE!A116)</f>
        <v/>
      </c>
      <c r="C117" s="334" t="str">
        <f>IF(LIVRE!D116="","",LIVRE!B116)</f>
        <v/>
      </c>
      <c r="D117" t="str">
        <f>IF(LIVRE!D116="","",LIVRE!D116)</f>
        <v/>
      </c>
      <c r="E117" t="str">
        <f>IF(LIVRE!D116="","",IF(LIVRE!G116="","",LIVRE!G116))</f>
        <v/>
      </c>
      <c r="F117" t="str">
        <f>IF(LIVRE!D116="","",IF(LIVRE!H116="","",LIVRE!H116))</f>
        <v/>
      </c>
    </row>
    <row r="118" spans="1:6" x14ac:dyDescent="0.25">
      <c r="A118" s="335" t="str">
        <f>IF(LIVRE!D117="","",IF(LIVRE!C117="","poiuyt",LIVRE!C117))</f>
        <v/>
      </c>
      <c r="B118" t="str">
        <f>IF(D118="","",LIVRE!A117)</f>
        <v/>
      </c>
      <c r="C118" s="334" t="str">
        <f>IF(LIVRE!D117="","",LIVRE!B117)</f>
        <v/>
      </c>
      <c r="D118" t="str">
        <f>IF(LIVRE!D117="","",LIVRE!D117)</f>
        <v/>
      </c>
      <c r="E118" t="str">
        <f>IF(LIVRE!D117="","",IF(LIVRE!G117="","",LIVRE!G117))</f>
        <v/>
      </c>
      <c r="F118" t="str">
        <f>IF(LIVRE!D117="","",IF(LIVRE!H117="","",LIVRE!H117))</f>
        <v/>
      </c>
    </row>
    <row r="119" spans="1:6" x14ac:dyDescent="0.25">
      <c r="A119" s="335" t="str">
        <f>IF(LIVRE!D118="","",IF(LIVRE!C118="","poiuyt",LIVRE!C118))</f>
        <v/>
      </c>
      <c r="B119" t="str">
        <f>IF(D119="","",LIVRE!A118)</f>
        <v/>
      </c>
      <c r="C119" s="334" t="str">
        <f>IF(LIVRE!D118="","",LIVRE!B118)</f>
        <v/>
      </c>
      <c r="D119" t="str">
        <f>IF(LIVRE!D118="","",LIVRE!D118)</f>
        <v/>
      </c>
      <c r="E119" t="str">
        <f>IF(LIVRE!D118="","",IF(LIVRE!G118="","",LIVRE!G118))</f>
        <v/>
      </c>
      <c r="F119" t="str">
        <f>IF(LIVRE!D118="","",IF(LIVRE!H118="","",LIVRE!H118))</f>
        <v/>
      </c>
    </row>
    <row r="120" spans="1:6" x14ac:dyDescent="0.25">
      <c r="A120" s="335" t="str">
        <f>IF(LIVRE!D119="","",IF(LIVRE!C119="","poiuyt",LIVRE!C119))</f>
        <v/>
      </c>
      <c r="B120" t="str">
        <f>IF(D120="","",LIVRE!A119)</f>
        <v/>
      </c>
      <c r="C120" s="334" t="str">
        <f>IF(LIVRE!D119="","",LIVRE!B119)</f>
        <v/>
      </c>
      <c r="D120" t="str">
        <f>IF(LIVRE!D119="","",LIVRE!D119)</f>
        <v/>
      </c>
      <c r="E120" t="str">
        <f>IF(LIVRE!D119="","",IF(LIVRE!G119="","",LIVRE!G119))</f>
        <v/>
      </c>
      <c r="F120" t="str">
        <f>IF(LIVRE!D119="","",IF(LIVRE!H119="","",LIVRE!H119))</f>
        <v/>
      </c>
    </row>
    <row r="121" spans="1:6" x14ac:dyDescent="0.25">
      <c r="A121" s="335" t="str">
        <f>IF(LIVRE!D120="","",IF(LIVRE!C120="","poiuyt",LIVRE!C120))</f>
        <v/>
      </c>
      <c r="B121" t="str">
        <f>IF(D121="","",LIVRE!A120)</f>
        <v/>
      </c>
      <c r="C121" s="334" t="str">
        <f>IF(LIVRE!D120="","",LIVRE!B120)</f>
        <v/>
      </c>
      <c r="D121" t="str">
        <f>IF(LIVRE!D120="","",LIVRE!D120)</f>
        <v/>
      </c>
      <c r="E121" t="str">
        <f>IF(LIVRE!D120="","",IF(LIVRE!G120="","",LIVRE!G120))</f>
        <v/>
      </c>
      <c r="F121" t="str">
        <f>IF(LIVRE!D120="","",IF(LIVRE!H120="","",LIVRE!H120))</f>
        <v/>
      </c>
    </row>
    <row r="122" spans="1:6" x14ac:dyDescent="0.25">
      <c r="A122" s="335" t="str">
        <f>IF(LIVRE!D121="","",IF(LIVRE!C121="","poiuyt",LIVRE!C121))</f>
        <v/>
      </c>
      <c r="B122" t="str">
        <f>IF(D122="","",LIVRE!A121)</f>
        <v/>
      </c>
      <c r="C122" s="334" t="str">
        <f>IF(LIVRE!D121="","",LIVRE!B121)</f>
        <v/>
      </c>
      <c r="D122" t="str">
        <f>IF(LIVRE!D121="","",LIVRE!D121)</f>
        <v/>
      </c>
      <c r="E122" t="str">
        <f>IF(LIVRE!D121="","",IF(LIVRE!G121="","",LIVRE!G121))</f>
        <v/>
      </c>
      <c r="F122" t="str">
        <f>IF(LIVRE!D121="","",IF(LIVRE!H121="","",LIVRE!H121))</f>
        <v/>
      </c>
    </row>
    <row r="123" spans="1:6" x14ac:dyDescent="0.25">
      <c r="A123" s="335" t="str">
        <f>IF(LIVRE!D122="","",IF(LIVRE!C122="","poiuyt",LIVRE!C122))</f>
        <v/>
      </c>
      <c r="B123" t="str">
        <f>IF(D123="","",LIVRE!A122)</f>
        <v/>
      </c>
      <c r="C123" s="334" t="str">
        <f>IF(LIVRE!D122="","",LIVRE!B122)</f>
        <v/>
      </c>
      <c r="D123" t="str">
        <f>IF(LIVRE!D122="","",LIVRE!D122)</f>
        <v/>
      </c>
      <c r="E123" t="str">
        <f>IF(LIVRE!D122="","",IF(LIVRE!G122="","",LIVRE!G122))</f>
        <v/>
      </c>
      <c r="F123" t="str">
        <f>IF(LIVRE!D122="","",IF(LIVRE!H122="","",LIVRE!H122))</f>
        <v/>
      </c>
    </row>
    <row r="124" spans="1:6" x14ac:dyDescent="0.25">
      <c r="A124" s="335" t="str">
        <f>IF(LIVRE!D123="","",IF(LIVRE!C123="","poiuyt",LIVRE!C123))</f>
        <v/>
      </c>
      <c r="B124" t="str">
        <f>IF(D124="","",LIVRE!A123)</f>
        <v/>
      </c>
      <c r="C124" s="334" t="str">
        <f>IF(LIVRE!D123="","",LIVRE!B123)</f>
        <v/>
      </c>
      <c r="D124" t="str">
        <f>IF(LIVRE!D123="","",LIVRE!D123)</f>
        <v/>
      </c>
      <c r="E124" t="str">
        <f>IF(LIVRE!D123="","",IF(LIVRE!G123="","",LIVRE!G123))</f>
        <v/>
      </c>
      <c r="F124" t="str">
        <f>IF(LIVRE!D123="","",IF(LIVRE!H123="","",LIVRE!H123))</f>
        <v/>
      </c>
    </row>
    <row r="125" spans="1:6" x14ac:dyDescent="0.25">
      <c r="A125" s="335" t="str">
        <f>IF(LIVRE!D124="","",IF(LIVRE!C124="","poiuyt",LIVRE!C124))</f>
        <v/>
      </c>
      <c r="B125" t="str">
        <f>IF(D125="","",LIVRE!A124)</f>
        <v/>
      </c>
      <c r="C125" s="334" t="str">
        <f>IF(LIVRE!D124="","",LIVRE!B124)</f>
        <v/>
      </c>
      <c r="D125" t="str">
        <f>IF(LIVRE!D124="","",LIVRE!D124)</f>
        <v/>
      </c>
      <c r="E125" t="str">
        <f>IF(LIVRE!D124="","",IF(LIVRE!G124="","",LIVRE!G124))</f>
        <v/>
      </c>
      <c r="F125" t="str">
        <f>IF(LIVRE!D124="","",IF(LIVRE!H124="","",LIVRE!H124))</f>
        <v/>
      </c>
    </row>
    <row r="126" spans="1:6" x14ac:dyDescent="0.25">
      <c r="A126" s="335" t="str">
        <f>IF(LIVRE!D125="","",IF(LIVRE!C125="","poiuyt",LIVRE!C125))</f>
        <v/>
      </c>
      <c r="B126" t="str">
        <f>IF(D126="","",LIVRE!A125)</f>
        <v/>
      </c>
      <c r="C126" s="334" t="str">
        <f>IF(LIVRE!D125="","",LIVRE!B125)</f>
        <v/>
      </c>
      <c r="D126" t="str">
        <f>IF(LIVRE!D125="","",LIVRE!D125)</f>
        <v/>
      </c>
      <c r="E126" t="str">
        <f>IF(LIVRE!D125="","",IF(LIVRE!G125="","",LIVRE!G125))</f>
        <v/>
      </c>
      <c r="F126" t="str">
        <f>IF(LIVRE!D125="","",IF(LIVRE!H125="","",LIVRE!H125))</f>
        <v/>
      </c>
    </row>
    <row r="127" spans="1:6" x14ac:dyDescent="0.25">
      <c r="A127" s="335" t="str">
        <f>IF(LIVRE!D126="","",IF(LIVRE!C126="","poiuyt",LIVRE!C126))</f>
        <v/>
      </c>
      <c r="B127" t="str">
        <f>IF(D127="","",LIVRE!A126)</f>
        <v/>
      </c>
      <c r="C127" s="334" t="str">
        <f>IF(LIVRE!D126="","",LIVRE!B126)</f>
        <v/>
      </c>
      <c r="D127" t="str">
        <f>IF(LIVRE!D126="","",LIVRE!D126)</f>
        <v/>
      </c>
      <c r="E127" t="str">
        <f>IF(LIVRE!D126="","",IF(LIVRE!G126="","",LIVRE!G126))</f>
        <v/>
      </c>
      <c r="F127" t="str">
        <f>IF(LIVRE!D126="","",IF(LIVRE!H126="","",LIVRE!H126))</f>
        <v/>
      </c>
    </row>
    <row r="128" spans="1:6" x14ac:dyDescent="0.25">
      <c r="A128" s="335" t="str">
        <f>IF(LIVRE!D127="","",IF(LIVRE!C127="","poiuyt",LIVRE!C127))</f>
        <v/>
      </c>
      <c r="B128" t="str">
        <f>IF(D128="","",LIVRE!A127)</f>
        <v/>
      </c>
      <c r="C128" s="334" t="str">
        <f>IF(LIVRE!D127="","",LIVRE!B127)</f>
        <v/>
      </c>
      <c r="D128" t="str">
        <f>IF(LIVRE!D127="","",LIVRE!D127)</f>
        <v/>
      </c>
      <c r="E128" t="str">
        <f>IF(LIVRE!D127="","",IF(LIVRE!G127="","",LIVRE!G127))</f>
        <v/>
      </c>
      <c r="F128" t="str">
        <f>IF(LIVRE!D127="","",IF(LIVRE!H127="","",LIVRE!H127))</f>
        <v/>
      </c>
    </row>
    <row r="129" spans="1:6" x14ac:dyDescent="0.25">
      <c r="A129" s="335" t="str">
        <f>IF(LIVRE!D128="","",IF(LIVRE!C128="","poiuyt",LIVRE!C128))</f>
        <v/>
      </c>
      <c r="B129" t="str">
        <f>IF(D129="","",LIVRE!A128)</f>
        <v/>
      </c>
      <c r="C129" s="334" t="str">
        <f>IF(LIVRE!D128="","",LIVRE!B128)</f>
        <v/>
      </c>
      <c r="D129" t="str">
        <f>IF(LIVRE!D128="","",LIVRE!D128)</f>
        <v/>
      </c>
      <c r="E129" t="str">
        <f>IF(LIVRE!D128="","",IF(LIVRE!G128="","",LIVRE!G128))</f>
        <v/>
      </c>
      <c r="F129" t="str">
        <f>IF(LIVRE!D128="","",IF(LIVRE!H128="","",LIVRE!H128))</f>
        <v/>
      </c>
    </row>
    <row r="130" spans="1:6" x14ac:dyDescent="0.25">
      <c r="A130" s="335" t="str">
        <f>IF(LIVRE!D129="","",IF(LIVRE!C129="","poiuyt",LIVRE!C129))</f>
        <v/>
      </c>
      <c r="B130" t="str">
        <f>IF(D130="","",LIVRE!A129)</f>
        <v/>
      </c>
      <c r="C130" s="334" t="str">
        <f>IF(LIVRE!D129="","",LIVRE!B129)</f>
        <v/>
      </c>
      <c r="D130" t="str">
        <f>IF(LIVRE!D129="","",LIVRE!D129)</f>
        <v/>
      </c>
      <c r="E130" t="str">
        <f>IF(LIVRE!D129="","",IF(LIVRE!G129="","",LIVRE!G129))</f>
        <v/>
      </c>
      <c r="F130" t="str">
        <f>IF(LIVRE!D129="","",IF(LIVRE!H129="","",LIVRE!H129))</f>
        <v/>
      </c>
    </row>
    <row r="131" spans="1:6" x14ac:dyDescent="0.25">
      <c r="A131" s="335" t="str">
        <f>IF(LIVRE!D130="","",IF(LIVRE!C130="","poiuyt",LIVRE!C130))</f>
        <v/>
      </c>
      <c r="B131" t="str">
        <f>IF(D131="","",LIVRE!A130)</f>
        <v/>
      </c>
      <c r="C131" s="334" t="str">
        <f>IF(LIVRE!D130="","",LIVRE!B130)</f>
        <v/>
      </c>
      <c r="D131" t="str">
        <f>IF(LIVRE!D130="","",LIVRE!D130)</f>
        <v/>
      </c>
      <c r="E131" t="str">
        <f>IF(LIVRE!D130="","",IF(LIVRE!G130="","",LIVRE!G130))</f>
        <v/>
      </c>
      <c r="F131" t="str">
        <f>IF(LIVRE!D130="","",IF(LIVRE!H130="","",LIVRE!H130))</f>
        <v/>
      </c>
    </row>
    <row r="132" spans="1:6" x14ac:dyDescent="0.25">
      <c r="A132" s="335" t="str">
        <f>IF(LIVRE!D131="","",IF(LIVRE!C131="","poiuyt",LIVRE!C131))</f>
        <v/>
      </c>
      <c r="B132" t="str">
        <f>IF(D132="","",LIVRE!A131)</f>
        <v/>
      </c>
      <c r="C132" s="334" t="str">
        <f>IF(LIVRE!D131="","",LIVRE!B131)</f>
        <v/>
      </c>
      <c r="D132" t="str">
        <f>IF(LIVRE!D131="","",LIVRE!D131)</f>
        <v/>
      </c>
      <c r="E132" t="str">
        <f>IF(LIVRE!D131="","",IF(LIVRE!G131="","",LIVRE!G131))</f>
        <v/>
      </c>
      <c r="F132" t="str">
        <f>IF(LIVRE!D131="","",IF(LIVRE!H131="","",LIVRE!H131))</f>
        <v/>
      </c>
    </row>
    <row r="133" spans="1:6" x14ac:dyDescent="0.25">
      <c r="A133" s="335" t="str">
        <f>IF(LIVRE!D132="","",IF(LIVRE!C132="","poiuyt",LIVRE!C132))</f>
        <v/>
      </c>
      <c r="B133" t="str">
        <f>IF(D133="","",LIVRE!A132)</f>
        <v/>
      </c>
      <c r="C133" s="334" t="str">
        <f>IF(LIVRE!D132="","",LIVRE!B132)</f>
        <v/>
      </c>
      <c r="D133" t="str">
        <f>IF(LIVRE!D132="","",LIVRE!D132)</f>
        <v/>
      </c>
      <c r="E133" t="str">
        <f>IF(LIVRE!D132="","",IF(LIVRE!G132="","",LIVRE!G132))</f>
        <v/>
      </c>
      <c r="F133" t="str">
        <f>IF(LIVRE!D132="","",IF(LIVRE!H132="","",LIVRE!H132))</f>
        <v/>
      </c>
    </row>
    <row r="134" spans="1:6" x14ac:dyDescent="0.25">
      <c r="A134" s="335" t="str">
        <f>IF(LIVRE!D133="","",IF(LIVRE!C133="","poiuyt",LIVRE!C133))</f>
        <v/>
      </c>
      <c r="B134" t="str">
        <f>IF(D134="","",LIVRE!A133)</f>
        <v/>
      </c>
      <c r="C134" s="334" t="str">
        <f>IF(LIVRE!D133="","",LIVRE!B133)</f>
        <v/>
      </c>
      <c r="D134" t="str">
        <f>IF(LIVRE!D133="","",LIVRE!D133)</f>
        <v/>
      </c>
      <c r="E134" t="str">
        <f>IF(LIVRE!D133="","",IF(LIVRE!G133="","",LIVRE!G133))</f>
        <v/>
      </c>
      <c r="F134" t="str">
        <f>IF(LIVRE!D133="","",IF(LIVRE!H133="","",LIVRE!H133))</f>
        <v/>
      </c>
    </row>
    <row r="135" spans="1:6" x14ac:dyDescent="0.25">
      <c r="A135" s="335" t="str">
        <f>IF(LIVRE!D134="","",IF(LIVRE!C134="","poiuyt",LIVRE!C134))</f>
        <v/>
      </c>
      <c r="B135" t="str">
        <f>IF(D135="","",LIVRE!A134)</f>
        <v/>
      </c>
      <c r="C135" s="334" t="str">
        <f>IF(LIVRE!D134="","",LIVRE!B134)</f>
        <v/>
      </c>
      <c r="D135" t="str">
        <f>IF(LIVRE!D134="","",LIVRE!D134)</f>
        <v/>
      </c>
      <c r="E135" t="str">
        <f>IF(LIVRE!D134="","",IF(LIVRE!G134="","",LIVRE!G134))</f>
        <v/>
      </c>
      <c r="F135" t="str">
        <f>IF(LIVRE!D134="","",IF(LIVRE!H134="","",LIVRE!H134))</f>
        <v/>
      </c>
    </row>
    <row r="136" spans="1:6" x14ac:dyDescent="0.25">
      <c r="A136" s="335" t="str">
        <f>IF(LIVRE!D135="","",IF(LIVRE!C135="","poiuyt",LIVRE!C135))</f>
        <v/>
      </c>
      <c r="B136" t="str">
        <f>IF(D136="","",LIVRE!A135)</f>
        <v/>
      </c>
      <c r="C136" s="334" t="str">
        <f>IF(LIVRE!D135="","",LIVRE!B135)</f>
        <v/>
      </c>
      <c r="D136" t="str">
        <f>IF(LIVRE!D135="","",LIVRE!D135)</f>
        <v/>
      </c>
      <c r="E136" t="str">
        <f>IF(LIVRE!D135="","",IF(LIVRE!G135="","",LIVRE!G135))</f>
        <v/>
      </c>
      <c r="F136" t="str">
        <f>IF(LIVRE!D135="","",IF(LIVRE!H135="","",LIVRE!H135))</f>
        <v/>
      </c>
    </row>
    <row r="137" spans="1:6" x14ac:dyDescent="0.25">
      <c r="A137" s="335" t="str">
        <f>IF(LIVRE!D136="","",IF(LIVRE!C136="","poiuyt",LIVRE!C136))</f>
        <v/>
      </c>
      <c r="B137" t="str">
        <f>IF(D137="","",LIVRE!A136)</f>
        <v/>
      </c>
      <c r="C137" s="334" t="str">
        <f>IF(LIVRE!D136="","",LIVRE!B136)</f>
        <v/>
      </c>
      <c r="D137" t="str">
        <f>IF(LIVRE!D136="","",LIVRE!D136)</f>
        <v/>
      </c>
      <c r="E137" t="str">
        <f>IF(LIVRE!D136="","",IF(LIVRE!G136="","",LIVRE!G136))</f>
        <v/>
      </c>
      <c r="F137" t="str">
        <f>IF(LIVRE!D136="","",IF(LIVRE!H136="","",LIVRE!H136))</f>
        <v/>
      </c>
    </row>
    <row r="138" spans="1:6" x14ac:dyDescent="0.25">
      <c r="A138" s="335" t="str">
        <f>IF(LIVRE!D137="","",IF(LIVRE!C137="","poiuyt",LIVRE!C137))</f>
        <v/>
      </c>
      <c r="B138" t="str">
        <f>IF(D138="","",LIVRE!A137)</f>
        <v/>
      </c>
      <c r="C138" s="334" t="str">
        <f>IF(LIVRE!D137="","",LIVRE!B137)</f>
        <v/>
      </c>
      <c r="D138" t="str">
        <f>IF(LIVRE!D137="","",LIVRE!D137)</f>
        <v/>
      </c>
      <c r="E138" t="str">
        <f>IF(LIVRE!D137="","",IF(LIVRE!G137="","",LIVRE!G137))</f>
        <v/>
      </c>
      <c r="F138" t="str">
        <f>IF(LIVRE!D137="","",IF(LIVRE!H137="","",LIVRE!H137))</f>
        <v/>
      </c>
    </row>
    <row r="139" spans="1:6" x14ac:dyDescent="0.25">
      <c r="A139" s="335" t="str">
        <f>IF(LIVRE!D138="","",IF(LIVRE!C138="","poiuyt",LIVRE!C138))</f>
        <v/>
      </c>
      <c r="B139" t="str">
        <f>IF(D139="","",LIVRE!A138)</f>
        <v/>
      </c>
      <c r="C139" s="334" t="str">
        <f>IF(LIVRE!D138="","",LIVRE!B138)</f>
        <v/>
      </c>
      <c r="D139" t="str">
        <f>IF(LIVRE!D138="","",LIVRE!D138)</f>
        <v/>
      </c>
      <c r="E139" t="str">
        <f>IF(LIVRE!D138="","",IF(LIVRE!G138="","",LIVRE!G138))</f>
        <v/>
      </c>
      <c r="F139" t="str">
        <f>IF(LIVRE!D138="","",IF(LIVRE!H138="","",LIVRE!H138))</f>
        <v/>
      </c>
    </row>
    <row r="140" spans="1:6" x14ac:dyDescent="0.25">
      <c r="A140" s="335" t="str">
        <f>IF(LIVRE!D139="","",IF(LIVRE!C139="","poiuyt",LIVRE!C139))</f>
        <v/>
      </c>
      <c r="B140" t="str">
        <f>IF(D140="","",LIVRE!A139)</f>
        <v/>
      </c>
      <c r="C140" s="334" t="str">
        <f>IF(LIVRE!D139="","",LIVRE!B139)</f>
        <v/>
      </c>
      <c r="D140" t="str">
        <f>IF(LIVRE!D139="","",LIVRE!D139)</f>
        <v/>
      </c>
      <c r="E140" t="str">
        <f>IF(LIVRE!D139="","",IF(LIVRE!G139="","",LIVRE!G139))</f>
        <v/>
      </c>
      <c r="F140" t="str">
        <f>IF(LIVRE!D139="","",IF(LIVRE!H139="","",LIVRE!H139))</f>
        <v/>
      </c>
    </row>
    <row r="141" spans="1:6" x14ac:dyDescent="0.25">
      <c r="A141" s="335" t="str">
        <f>IF(LIVRE!D140="","",IF(LIVRE!C140="","poiuyt",LIVRE!C140))</f>
        <v/>
      </c>
      <c r="B141" t="str">
        <f>IF(D141="","",LIVRE!A140)</f>
        <v/>
      </c>
      <c r="C141" s="334" t="str">
        <f>IF(LIVRE!D140="","",LIVRE!B140)</f>
        <v/>
      </c>
      <c r="D141" t="str">
        <f>IF(LIVRE!D140="","",LIVRE!D140)</f>
        <v/>
      </c>
      <c r="E141" t="str">
        <f>IF(LIVRE!D140="","",IF(LIVRE!G140="","",LIVRE!G140))</f>
        <v/>
      </c>
      <c r="F141" t="str">
        <f>IF(LIVRE!D140="","",IF(LIVRE!H140="","",LIVRE!H140))</f>
        <v/>
      </c>
    </row>
    <row r="142" spans="1:6" x14ac:dyDescent="0.25">
      <c r="A142" s="335" t="str">
        <f>IF(LIVRE!D141="","",IF(LIVRE!C141="","poiuyt",LIVRE!C141))</f>
        <v/>
      </c>
      <c r="B142" t="str">
        <f>IF(D142="","",LIVRE!A141)</f>
        <v/>
      </c>
      <c r="C142" s="334" t="str">
        <f>IF(LIVRE!D141="","",LIVRE!B141)</f>
        <v/>
      </c>
      <c r="D142" t="str">
        <f>IF(LIVRE!D141="","",LIVRE!D141)</f>
        <v/>
      </c>
      <c r="E142" t="str">
        <f>IF(LIVRE!D141="","",IF(LIVRE!G141="","",LIVRE!G141))</f>
        <v/>
      </c>
      <c r="F142" t="str">
        <f>IF(LIVRE!D141="","",IF(LIVRE!H141="","",LIVRE!H141))</f>
        <v/>
      </c>
    </row>
    <row r="143" spans="1:6" x14ac:dyDescent="0.25">
      <c r="A143" s="335" t="str">
        <f>IF(LIVRE!D142="","",IF(LIVRE!C142="","poiuyt",LIVRE!C142))</f>
        <v/>
      </c>
      <c r="B143" t="str">
        <f>IF(D143="","",LIVRE!A142)</f>
        <v/>
      </c>
      <c r="C143" s="334" t="str">
        <f>IF(LIVRE!D142="","",LIVRE!B142)</f>
        <v/>
      </c>
      <c r="D143" t="str">
        <f>IF(LIVRE!D142="","",LIVRE!D142)</f>
        <v/>
      </c>
      <c r="E143" t="str">
        <f>IF(LIVRE!D142="","",IF(LIVRE!G142="","",LIVRE!G142))</f>
        <v/>
      </c>
      <c r="F143" t="str">
        <f>IF(LIVRE!D142="","",IF(LIVRE!H142="","",LIVRE!H142))</f>
        <v/>
      </c>
    </row>
    <row r="144" spans="1:6" x14ac:dyDescent="0.25">
      <c r="A144" s="335" t="str">
        <f>IF(LIVRE!D143="","",IF(LIVRE!C143="","poiuyt",LIVRE!C143))</f>
        <v/>
      </c>
      <c r="B144" t="str">
        <f>IF(D144="","",LIVRE!A143)</f>
        <v/>
      </c>
      <c r="C144" s="334" t="str">
        <f>IF(LIVRE!D143="","",LIVRE!B143)</f>
        <v/>
      </c>
      <c r="D144" t="str">
        <f>IF(LIVRE!D143="","",LIVRE!D143)</f>
        <v/>
      </c>
      <c r="E144" t="str">
        <f>IF(LIVRE!D143="","",IF(LIVRE!G143="","",LIVRE!G143))</f>
        <v/>
      </c>
      <c r="F144" t="str">
        <f>IF(LIVRE!D143="","",IF(LIVRE!H143="","",LIVRE!H143))</f>
        <v/>
      </c>
    </row>
    <row r="145" spans="1:6" x14ac:dyDescent="0.25">
      <c r="A145" s="335" t="str">
        <f>IF(LIVRE!D144="","",IF(LIVRE!C144="","poiuyt",LIVRE!C144))</f>
        <v/>
      </c>
      <c r="B145" t="str">
        <f>IF(D145="","",LIVRE!A144)</f>
        <v/>
      </c>
      <c r="C145" s="334" t="str">
        <f>IF(LIVRE!D144="","",LIVRE!B144)</f>
        <v/>
      </c>
      <c r="D145" t="str">
        <f>IF(LIVRE!D144="","",LIVRE!D144)</f>
        <v/>
      </c>
      <c r="E145" t="str">
        <f>IF(LIVRE!D144="","",IF(LIVRE!G144="","",LIVRE!G144))</f>
        <v/>
      </c>
      <c r="F145" t="str">
        <f>IF(LIVRE!D144="","",IF(LIVRE!H144="","",LIVRE!H144))</f>
        <v/>
      </c>
    </row>
    <row r="146" spans="1:6" x14ac:dyDescent="0.25">
      <c r="A146" s="335" t="str">
        <f>IF(LIVRE!D145="","",IF(LIVRE!C145="","poiuyt",LIVRE!C145))</f>
        <v/>
      </c>
      <c r="B146" t="str">
        <f>IF(D146="","",LIVRE!A145)</f>
        <v/>
      </c>
      <c r="C146" s="334" t="str">
        <f>IF(LIVRE!D145="","",LIVRE!B145)</f>
        <v/>
      </c>
      <c r="D146" t="str">
        <f>IF(LIVRE!D145="","",LIVRE!D145)</f>
        <v/>
      </c>
      <c r="E146" t="str">
        <f>IF(LIVRE!D145="","",IF(LIVRE!G145="","",LIVRE!G145))</f>
        <v/>
      </c>
      <c r="F146" t="str">
        <f>IF(LIVRE!D145="","",IF(LIVRE!H145="","",LIVRE!H145))</f>
        <v/>
      </c>
    </row>
    <row r="147" spans="1:6" x14ac:dyDescent="0.25">
      <c r="A147" s="335" t="str">
        <f>IF(LIVRE!D146="","",IF(LIVRE!C146="","poiuyt",LIVRE!C146))</f>
        <v/>
      </c>
      <c r="B147" t="str">
        <f>IF(D147="","",LIVRE!A146)</f>
        <v/>
      </c>
      <c r="C147" s="334" t="str">
        <f>IF(LIVRE!D146="","",LIVRE!B146)</f>
        <v/>
      </c>
      <c r="D147" t="str">
        <f>IF(LIVRE!D146="","",LIVRE!D146)</f>
        <v/>
      </c>
      <c r="E147" t="str">
        <f>IF(LIVRE!D146="","",IF(LIVRE!G146="","",LIVRE!G146))</f>
        <v/>
      </c>
      <c r="F147" t="str">
        <f>IF(LIVRE!D146="","",IF(LIVRE!H146="","",LIVRE!H146))</f>
        <v/>
      </c>
    </row>
    <row r="148" spans="1:6" x14ac:dyDescent="0.25">
      <c r="A148" s="335" t="str">
        <f>IF(LIVRE!D147="","",IF(LIVRE!C147="","poiuyt",LIVRE!C147))</f>
        <v/>
      </c>
      <c r="B148" t="str">
        <f>IF(D148="","",LIVRE!A147)</f>
        <v/>
      </c>
      <c r="C148" s="334" t="str">
        <f>IF(LIVRE!D147="","",LIVRE!B147)</f>
        <v/>
      </c>
      <c r="D148" t="str">
        <f>IF(LIVRE!D147="","",LIVRE!D147)</f>
        <v/>
      </c>
      <c r="E148" t="str">
        <f>IF(LIVRE!D147="","",IF(LIVRE!G147="","",LIVRE!G147))</f>
        <v/>
      </c>
      <c r="F148" t="str">
        <f>IF(LIVRE!D147="","",IF(LIVRE!H147="","",LIVRE!H147))</f>
        <v/>
      </c>
    </row>
    <row r="149" spans="1:6" x14ac:dyDescent="0.25">
      <c r="A149" s="335" t="str">
        <f>IF(LIVRE!D148="","",IF(LIVRE!C148="","poiuyt",LIVRE!C148))</f>
        <v/>
      </c>
      <c r="B149" t="str">
        <f>IF(D149="","",LIVRE!A148)</f>
        <v/>
      </c>
      <c r="C149" s="334" t="str">
        <f>IF(LIVRE!D148="","",LIVRE!B148)</f>
        <v/>
      </c>
      <c r="D149" t="str">
        <f>IF(LIVRE!D148="","",LIVRE!D148)</f>
        <v/>
      </c>
      <c r="E149" t="str">
        <f>IF(LIVRE!D148="","",IF(LIVRE!G148="","",LIVRE!G148))</f>
        <v/>
      </c>
      <c r="F149" t="str">
        <f>IF(LIVRE!D148="","",IF(LIVRE!H148="","",LIVRE!H148))</f>
        <v/>
      </c>
    </row>
    <row r="150" spans="1:6" x14ac:dyDescent="0.25">
      <c r="A150" s="335" t="str">
        <f>IF(LIVRE!D149="","",IF(LIVRE!C149="","poiuyt",LIVRE!C149))</f>
        <v/>
      </c>
      <c r="B150" t="str">
        <f>IF(D150="","",LIVRE!A149)</f>
        <v/>
      </c>
      <c r="C150" s="334" t="str">
        <f>IF(LIVRE!D149="","",LIVRE!B149)</f>
        <v/>
      </c>
      <c r="D150" t="str">
        <f>IF(LIVRE!D149="","",LIVRE!D149)</f>
        <v/>
      </c>
      <c r="E150" t="str">
        <f>IF(LIVRE!D149="","",IF(LIVRE!G149="","",LIVRE!G149))</f>
        <v/>
      </c>
      <c r="F150" t="str">
        <f>IF(LIVRE!D149="","",IF(LIVRE!H149="","",LIVRE!H149))</f>
        <v/>
      </c>
    </row>
    <row r="151" spans="1:6" x14ac:dyDescent="0.25">
      <c r="A151" s="335" t="str">
        <f>IF(LIVRE!D150="","",IF(LIVRE!C150="","poiuyt",LIVRE!C150))</f>
        <v/>
      </c>
      <c r="B151" t="str">
        <f>IF(D151="","",LIVRE!A150)</f>
        <v/>
      </c>
      <c r="C151" s="334" t="str">
        <f>IF(LIVRE!D150="","",LIVRE!B150)</f>
        <v/>
      </c>
      <c r="D151" t="str">
        <f>IF(LIVRE!D150="","",LIVRE!D150)</f>
        <v/>
      </c>
      <c r="E151" t="str">
        <f>IF(LIVRE!D150="","",IF(LIVRE!G150="","",LIVRE!G150))</f>
        <v/>
      </c>
      <c r="F151" t="str">
        <f>IF(LIVRE!D150="","",IF(LIVRE!H150="","",LIVRE!H150))</f>
        <v/>
      </c>
    </row>
    <row r="152" spans="1:6" x14ac:dyDescent="0.25">
      <c r="A152" s="335" t="str">
        <f>IF(LIVRE!D151="","",IF(LIVRE!C151="","poiuyt",LIVRE!C151))</f>
        <v/>
      </c>
      <c r="B152" t="str">
        <f>IF(D152="","",LIVRE!A151)</f>
        <v/>
      </c>
      <c r="C152" s="334" t="str">
        <f>IF(LIVRE!D151="","",LIVRE!B151)</f>
        <v/>
      </c>
      <c r="D152" t="str">
        <f>IF(LIVRE!D151="","",LIVRE!D151)</f>
        <v/>
      </c>
      <c r="E152" t="str">
        <f>IF(LIVRE!D151="","",IF(LIVRE!G151="","",LIVRE!G151))</f>
        <v/>
      </c>
      <c r="F152" t="str">
        <f>IF(LIVRE!D151="","",IF(LIVRE!H151="","",LIVRE!H151))</f>
        <v/>
      </c>
    </row>
    <row r="153" spans="1:6" x14ac:dyDescent="0.25">
      <c r="A153" s="335" t="str">
        <f>IF(LIVRE!D152="","",IF(LIVRE!C152="","poiuyt",LIVRE!C152))</f>
        <v/>
      </c>
      <c r="B153" t="str">
        <f>IF(D153="","",LIVRE!A152)</f>
        <v/>
      </c>
      <c r="C153" s="334" t="str">
        <f>IF(LIVRE!D152="","",LIVRE!B152)</f>
        <v/>
      </c>
      <c r="D153" t="str">
        <f>IF(LIVRE!D152="","",LIVRE!D152)</f>
        <v/>
      </c>
      <c r="E153" t="str">
        <f>IF(LIVRE!D152="","",IF(LIVRE!G152="","",LIVRE!G152))</f>
        <v/>
      </c>
      <c r="F153" t="str">
        <f>IF(LIVRE!D152="","",IF(LIVRE!H152="","",LIVRE!H152))</f>
        <v/>
      </c>
    </row>
    <row r="154" spans="1:6" x14ac:dyDescent="0.25">
      <c r="A154" s="335" t="str">
        <f>IF(LIVRE!D153="","",IF(LIVRE!C153="","poiuyt",LIVRE!C153))</f>
        <v/>
      </c>
      <c r="B154" t="str">
        <f>IF(D154="","",LIVRE!A153)</f>
        <v/>
      </c>
      <c r="C154" s="334" t="str">
        <f>IF(LIVRE!D153="","",LIVRE!B153)</f>
        <v/>
      </c>
      <c r="D154" t="str">
        <f>IF(LIVRE!D153="","",LIVRE!D153)</f>
        <v/>
      </c>
      <c r="E154" t="str">
        <f>IF(LIVRE!D153="","",IF(LIVRE!G153="","",LIVRE!G153))</f>
        <v/>
      </c>
      <c r="F154" t="str">
        <f>IF(LIVRE!D153="","",IF(LIVRE!H153="","",LIVRE!H153))</f>
        <v/>
      </c>
    </row>
    <row r="155" spans="1:6" x14ac:dyDescent="0.25">
      <c r="A155" s="335" t="str">
        <f>IF(LIVRE!D154="","",IF(LIVRE!C154="","poiuyt",LIVRE!C154))</f>
        <v/>
      </c>
      <c r="B155" t="str">
        <f>IF(D155="","",LIVRE!A154)</f>
        <v/>
      </c>
      <c r="C155" s="334" t="str">
        <f>IF(LIVRE!D154="","",LIVRE!B154)</f>
        <v/>
      </c>
      <c r="D155" t="str">
        <f>IF(LIVRE!D154="","",LIVRE!D154)</f>
        <v/>
      </c>
      <c r="E155" t="str">
        <f>IF(LIVRE!D154="","",IF(LIVRE!G154="","",LIVRE!G154))</f>
        <v/>
      </c>
      <c r="F155" t="str">
        <f>IF(LIVRE!D154="","",IF(LIVRE!H154="","",LIVRE!H154))</f>
        <v/>
      </c>
    </row>
    <row r="156" spans="1:6" x14ac:dyDescent="0.25">
      <c r="A156" s="335" t="str">
        <f>IF(LIVRE!D155="","",IF(LIVRE!C155="","poiuyt",LIVRE!C155))</f>
        <v/>
      </c>
      <c r="B156" t="str">
        <f>IF(D156="","",LIVRE!A155)</f>
        <v/>
      </c>
      <c r="C156" s="334" t="str">
        <f>IF(LIVRE!D155="","",LIVRE!B155)</f>
        <v/>
      </c>
      <c r="D156" t="str">
        <f>IF(LIVRE!D155="","",LIVRE!D155)</f>
        <v/>
      </c>
      <c r="E156" t="str">
        <f>IF(LIVRE!D155="","",IF(LIVRE!G155="","",LIVRE!G155))</f>
        <v/>
      </c>
      <c r="F156" t="str">
        <f>IF(LIVRE!D155="","",IF(LIVRE!H155="","",LIVRE!H155))</f>
        <v/>
      </c>
    </row>
    <row r="157" spans="1:6" x14ac:dyDescent="0.25">
      <c r="A157" s="335" t="str">
        <f>IF(LIVRE!D156="","",IF(LIVRE!C156="","poiuyt",LIVRE!C156))</f>
        <v/>
      </c>
      <c r="B157" t="str">
        <f>IF(D157="","",LIVRE!A156)</f>
        <v/>
      </c>
      <c r="C157" s="334" t="str">
        <f>IF(LIVRE!D156="","",LIVRE!B156)</f>
        <v/>
      </c>
      <c r="D157" t="str">
        <f>IF(LIVRE!D156="","",LIVRE!D156)</f>
        <v/>
      </c>
      <c r="E157" t="str">
        <f>IF(LIVRE!D156="","",IF(LIVRE!G156="","",LIVRE!G156))</f>
        <v/>
      </c>
      <c r="F157" t="str">
        <f>IF(LIVRE!D156="","",IF(LIVRE!H156="","",LIVRE!H156))</f>
        <v/>
      </c>
    </row>
    <row r="158" spans="1:6" x14ac:dyDescent="0.25">
      <c r="A158" s="335" t="str">
        <f>IF(LIVRE!D157="","",IF(LIVRE!C157="","poiuyt",LIVRE!C157))</f>
        <v/>
      </c>
      <c r="B158" t="str">
        <f>IF(D158="","",LIVRE!A157)</f>
        <v/>
      </c>
      <c r="C158" s="334" t="str">
        <f>IF(LIVRE!D157="","",LIVRE!B157)</f>
        <v/>
      </c>
      <c r="D158" t="str">
        <f>IF(LIVRE!D157="","",LIVRE!D157)</f>
        <v/>
      </c>
      <c r="E158" t="str">
        <f>IF(LIVRE!D157="","",IF(LIVRE!G157="","",LIVRE!G157))</f>
        <v/>
      </c>
      <c r="F158" t="str">
        <f>IF(LIVRE!D157="","",IF(LIVRE!H157="","",LIVRE!H157))</f>
        <v/>
      </c>
    </row>
    <row r="159" spans="1:6" x14ac:dyDescent="0.25">
      <c r="A159" s="335" t="str">
        <f>IF(LIVRE!D158="","",IF(LIVRE!C158="","poiuyt",LIVRE!C158))</f>
        <v/>
      </c>
      <c r="B159" t="str">
        <f>IF(D159="","",LIVRE!A158)</f>
        <v/>
      </c>
      <c r="C159" s="334" t="str">
        <f>IF(LIVRE!D158="","",LIVRE!B158)</f>
        <v/>
      </c>
      <c r="D159" t="str">
        <f>IF(LIVRE!D158="","",LIVRE!D158)</f>
        <v/>
      </c>
      <c r="E159" t="str">
        <f>IF(LIVRE!D158="","",IF(LIVRE!G158="","",LIVRE!G158))</f>
        <v/>
      </c>
      <c r="F159" t="str">
        <f>IF(LIVRE!D158="","",IF(LIVRE!H158="","",LIVRE!H158))</f>
        <v/>
      </c>
    </row>
    <row r="160" spans="1:6" x14ac:dyDescent="0.25">
      <c r="A160" s="335" t="str">
        <f>IF(LIVRE!D159="","",IF(LIVRE!C159="","poiuyt",LIVRE!C159))</f>
        <v/>
      </c>
      <c r="B160" t="str">
        <f>IF(D160="","",LIVRE!A159)</f>
        <v/>
      </c>
      <c r="C160" s="334" t="str">
        <f>IF(LIVRE!D159="","",LIVRE!B159)</f>
        <v/>
      </c>
      <c r="D160" t="str">
        <f>IF(LIVRE!D159="","",LIVRE!D159)</f>
        <v/>
      </c>
      <c r="E160" t="str">
        <f>IF(LIVRE!D159="","",IF(LIVRE!G159="","",LIVRE!G159))</f>
        <v/>
      </c>
      <c r="F160" t="str">
        <f>IF(LIVRE!D159="","",IF(LIVRE!H159="","",LIVRE!H159))</f>
        <v/>
      </c>
    </row>
    <row r="161" spans="1:6" x14ac:dyDescent="0.25">
      <c r="A161" s="335" t="str">
        <f>IF(LIVRE!D160="","",IF(LIVRE!C160="","poiuyt",LIVRE!C160))</f>
        <v/>
      </c>
      <c r="B161" t="str">
        <f>IF(D161="","",LIVRE!A160)</f>
        <v/>
      </c>
      <c r="C161" s="334" t="str">
        <f>IF(LIVRE!D160="","",LIVRE!B160)</f>
        <v/>
      </c>
      <c r="D161" t="str">
        <f>IF(LIVRE!D160="","",LIVRE!D160)</f>
        <v/>
      </c>
      <c r="E161" t="str">
        <f>IF(LIVRE!D160="","",IF(LIVRE!G160="","",LIVRE!G160))</f>
        <v/>
      </c>
      <c r="F161" t="str">
        <f>IF(LIVRE!D160="","",IF(LIVRE!H160="","",LIVRE!H160))</f>
        <v/>
      </c>
    </row>
    <row r="162" spans="1:6" x14ac:dyDescent="0.25">
      <c r="A162" s="335" t="str">
        <f>IF(LIVRE!D161="","",IF(LIVRE!C161="","poiuyt",LIVRE!C161))</f>
        <v/>
      </c>
      <c r="B162" t="str">
        <f>IF(D162="","",LIVRE!A161)</f>
        <v/>
      </c>
      <c r="C162" s="334" t="str">
        <f>IF(LIVRE!D161="","",LIVRE!B161)</f>
        <v/>
      </c>
      <c r="D162" t="str">
        <f>IF(LIVRE!D161="","",LIVRE!D161)</f>
        <v/>
      </c>
      <c r="E162" t="str">
        <f>IF(LIVRE!D161="","",IF(LIVRE!G161="","",LIVRE!G161))</f>
        <v/>
      </c>
      <c r="F162" t="str">
        <f>IF(LIVRE!D161="","",IF(LIVRE!H161="","",LIVRE!H161))</f>
        <v/>
      </c>
    </row>
    <row r="163" spans="1:6" x14ac:dyDescent="0.25">
      <c r="A163" s="335" t="str">
        <f>IF(LIVRE!D162="","",IF(LIVRE!C162="","poiuyt",LIVRE!C162))</f>
        <v/>
      </c>
      <c r="B163" t="str">
        <f>IF(D163="","",LIVRE!A162)</f>
        <v/>
      </c>
      <c r="C163" s="334" t="str">
        <f>IF(LIVRE!D162="","",LIVRE!B162)</f>
        <v/>
      </c>
      <c r="D163" t="str">
        <f>IF(LIVRE!D162="","",LIVRE!D162)</f>
        <v/>
      </c>
      <c r="E163" t="str">
        <f>IF(LIVRE!D162="","",IF(LIVRE!G162="","",LIVRE!G162))</f>
        <v/>
      </c>
      <c r="F163" t="str">
        <f>IF(LIVRE!D162="","",IF(LIVRE!H162="","",LIVRE!H162))</f>
        <v/>
      </c>
    </row>
    <row r="164" spans="1:6" x14ac:dyDescent="0.25">
      <c r="A164" s="335" t="str">
        <f>IF(LIVRE!D163="","",IF(LIVRE!C163="","poiuyt",LIVRE!C163))</f>
        <v/>
      </c>
      <c r="B164" t="str">
        <f>IF(D164="","",LIVRE!A163)</f>
        <v/>
      </c>
      <c r="C164" s="334" t="str">
        <f>IF(LIVRE!D163="","",LIVRE!B163)</f>
        <v/>
      </c>
      <c r="D164" t="str">
        <f>IF(LIVRE!D163="","",LIVRE!D163)</f>
        <v/>
      </c>
      <c r="E164" t="str">
        <f>IF(LIVRE!D163="","",IF(LIVRE!G163="","",LIVRE!G163))</f>
        <v/>
      </c>
      <c r="F164" t="str">
        <f>IF(LIVRE!D163="","",IF(LIVRE!H163="","",LIVRE!H163))</f>
        <v/>
      </c>
    </row>
    <row r="165" spans="1:6" x14ac:dyDescent="0.25">
      <c r="A165" s="335" t="str">
        <f>IF(LIVRE!D164="","",IF(LIVRE!C164="","poiuyt",LIVRE!C164))</f>
        <v/>
      </c>
      <c r="B165" t="str">
        <f>IF(D165="","",LIVRE!A164)</f>
        <v/>
      </c>
      <c r="C165" s="334" t="str">
        <f>IF(LIVRE!D164="","",LIVRE!B164)</f>
        <v/>
      </c>
      <c r="D165" t="str">
        <f>IF(LIVRE!D164="","",LIVRE!D164)</f>
        <v/>
      </c>
      <c r="E165" t="str">
        <f>IF(LIVRE!D164="","",IF(LIVRE!G164="","",LIVRE!G164))</f>
        <v/>
      </c>
      <c r="F165" t="str">
        <f>IF(LIVRE!D164="","",IF(LIVRE!H164="","",LIVRE!H164))</f>
        <v/>
      </c>
    </row>
    <row r="166" spans="1:6" x14ac:dyDescent="0.25">
      <c r="A166" s="335" t="str">
        <f>IF(LIVRE!D165="","",IF(LIVRE!C165="","poiuyt",LIVRE!C165))</f>
        <v/>
      </c>
      <c r="B166" t="str">
        <f>IF(D166="","",LIVRE!A165)</f>
        <v/>
      </c>
      <c r="C166" s="334" t="str">
        <f>IF(LIVRE!D165="","",LIVRE!B165)</f>
        <v/>
      </c>
      <c r="D166" t="str">
        <f>IF(LIVRE!D165="","",LIVRE!D165)</f>
        <v/>
      </c>
      <c r="E166" t="str">
        <f>IF(LIVRE!D165="","",IF(LIVRE!G165="","",LIVRE!G165))</f>
        <v/>
      </c>
      <c r="F166" t="str">
        <f>IF(LIVRE!D165="","",IF(LIVRE!H165="","",LIVRE!H165))</f>
        <v/>
      </c>
    </row>
    <row r="167" spans="1:6" x14ac:dyDescent="0.25">
      <c r="A167" s="335" t="str">
        <f>IF(LIVRE!D166="","",IF(LIVRE!C166="","poiuyt",LIVRE!C166))</f>
        <v/>
      </c>
      <c r="B167" t="str">
        <f>IF(D167="","",LIVRE!A166)</f>
        <v/>
      </c>
      <c r="C167" s="334" t="str">
        <f>IF(LIVRE!D166="","",LIVRE!B166)</f>
        <v/>
      </c>
      <c r="D167" t="str">
        <f>IF(LIVRE!D166="","",LIVRE!D166)</f>
        <v/>
      </c>
      <c r="E167" t="str">
        <f>IF(LIVRE!D166="","",IF(LIVRE!G166="","",LIVRE!G166))</f>
        <v/>
      </c>
      <c r="F167" t="str">
        <f>IF(LIVRE!D166="","",IF(LIVRE!H166="","",LIVRE!H166))</f>
        <v/>
      </c>
    </row>
    <row r="168" spans="1:6" x14ac:dyDescent="0.25">
      <c r="A168" s="335" t="str">
        <f>IF(LIVRE!D167="","",IF(LIVRE!C167="","poiuyt",LIVRE!C167))</f>
        <v/>
      </c>
      <c r="B168" t="str">
        <f>IF(D168="","",LIVRE!A167)</f>
        <v/>
      </c>
      <c r="C168" s="334" t="str">
        <f>IF(LIVRE!D167="","",LIVRE!B167)</f>
        <v/>
      </c>
      <c r="D168" t="str">
        <f>IF(LIVRE!D167="","",LIVRE!D167)</f>
        <v/>
      </c>
      <c r="E168" t="str">
        <f>IF(LIVRE!D167="","",IF(LIVRE!G167="","",LIVRE!G167))</f>
        <v/>
      </c>
      <c r="F168" t="str">
        <f>IF(LIVRE!D167="","",IF(LIVRE!H167="","",LIVRE!H167))</f>
        <v/>
      </c>
    </row>
    <row r="169" spans="1:6" x14ac:dyDescent="0.25">
      <c r="A169" s="335" t="str">
        <f>IF(LIVRE!D168="","",IF(LIVRE!C168="","poiuyt",LIVRE!C168))</f>
        <v/>
      </c>
      <c r="B169" t="str">
        <f>IF(D169="","",LIVRE!A168)</f>
        <v/>
      </c>
      <c r="C169" s="334" t="str">
        <f>IF(LIVRE!D168="","",LIVRE!B168)</f>
        <v/>
      </c>
      <c r="D169" t="str">
        <f>IF(LIVRE!D168="","",LIVRE!D168)</f>
        <v/>
      </c>
      <c r="E169" t="str">
        <f>IF(LIVRE!D168="","",IF(LIVRE!G168="","",LIVRE!G168))</f>
        <v/>
      </c>
      <c r="F169" t="str">
        <f>IF(LIVRE!D168="","",IF(LIVRE!H168="","",LIVRE!H168))</f>
        <v/>
      </c>
    </row>
    <row r="170" spans="1:6" x14ac:dyDescent="0.25">
      <c r="A170" s="335" t="str">
        <f>IF(LIVRE!D169="","",IF(LIVRE!C169="","poiuyt",LIVRE!C169))</f>
        <v/>
      </c>
      <c r="B170" t="str">
        <f>IF(D170="","",LIVRE!A169)</f>
        <v/>
      </c>
      <c r="C170" s="334" t="str">
        <f>IF(LIVRE!D169="","",LIVRE!B169)</f>
        <v/>
      </c>
      <c r="D170" t="str">
        <f>IF(LIVRE!D169="","",LIVRE!D169)</f>
        <v/>
      </c>
      <c r="E170" t="str">
        <f>IF(LIVRE!D169="","",IF(LIVRE!G169="","",LIVRE!G169))</f>
        <v/>
      </c>
      <c r="F170" t="str">
        <f>IF(LIVRE!D169="","",IF(LIVRE!H169="","",LIVRE!H169))</f>
        <v/>
      </c>
    </row>
    <row r="171" spans="1:6" x14ac:dyDescent="0.25">
      <c r="A171" s="335" t="str">
        <f>IF(LIVRE!D170="","",IF(LIVRE!C170="","poiuyt",LIVRE!C170))</f>
        <v/>
      </c>
      <c r="B171" t="str">
        <f>IF(D171="","",LIVRE!A170)</f>
        <v/>
      </c>
      <c r="C171" s="334" t="str">
        <f>IF(LIVRE!D170="","",LIVRE!B170)</f>
        <v/>
      </c>
      <c r="D171" t="str">
        <f>IF(LIVRE!D170="","",LIVRE!D170)</f>
        <v/>
      </c>
      <c r="E171" t="str">
        <f>IF(LIVRE!D170="","",IF(LIVRE!G170="","",LIVRE!G170))</f>
        <v/>
      </c>
      <c r="F171" t="str">
        <f>IF(LIVRE!D170="","",IF(LIVRE!H170="","",LIVRE!H170))</f>
        <v/>
      </c>
    </row>
    <row r="172" spans="1:6" x14ac:dyDescent="0.25">
      <c r="A172" s="335" t="str">
        <f>IF(LIVRE!D171="","",IF(LIVRE!C171="","poiuyt",LIVRE!C171))</f>
        <v/>
      </c>
      <c r="B172" t="str">
        <f>IF(D172="","",LIVRE!A171)</f>
        <v/>
      </c>
      <c r="C172" s="334" t="str">
        <f>IF(LIVRE!D171="","",LIVRE!B171)</f>
        <v/>
      </c>
      <c r="D172" t="str">
        <f>IF(LIVRE!D171="","",LIVRE!D171)</f>
        <v/>
      </c>
      <c r="E172" t="str">
        <f>IF(LIVRE!D171="","",IF(LIVRE!G171="","",LIVRE!G171))</f>
        <v/>
      </c>
      <c r="F172" t="str">
        <f>IF(LIVRE!D171="","",IF(LIVRE!H171="","",LIVRE!H171))</f>
        <v/>
      </c>
    </row>
    <row r="173" spans="1:6" x14ac:dyDescent="0.25">
      <c r="A173" s="335" t="str">
        <f>IF(LIVRE!D172="","",IF(LIVRE!C172="","poiuyt",LIVRE!C172))</f>
        <v/>
      </c>
      <c r="B173" t="str">
        <f>IF(D173="","",LIVRE!A172)</f>
        <v/>
      </c>
      <c r="C173" s="334" t="str">
        <f>IF(LIVRE!D172="","",LIVRE!B172)</f>
        <v/>
      </c>
      <c r="D173" t="str">
        <f>IF(LIVRE!D172="","",LIVRE!D172)</f>
        <v/>
      </c>
      <c r="E173" t="str">
        <f>IF(LIVRE!D172="","",IF(LIVRE!G172="","",LIVRE!G172))</f>
        <v/>
      </c>
      <c r="F173" t="str">
        <f>IF(LIVRE!D172="","",IF(LIVRE!H172="","",LIVRE!H172))</f>
        <v/>
      </c>
    </row>
    <row r="174" spans="1:6" x14ac:dyDescent="0.25">
      <c r="A174" s="335" t="str">
        <f>IF(LIVRE!D173="","",IF(LIVRE!C173="","poiuyt",LIVRE!C173))</f>
        <v/>
      </c>
      <c r="B174" t="str">
        <f>IF(D174="","",LIVRE!A173)</f>
        <v/>
      </c>
      <c r="C174" s="334" t="str">
        <f>IF(LIVRE!D173="","",LIVRE!B173)</f>
        <v/>
      </c>
      <c r="D174" t="str">
        <f>IF(LIVRE!D173="","",LIVRE!D173)</f>
        <v/>
      </c>
      <c r="E174" t="str">
        <f>IF(LIVRE!D173="","",IF(LIVRE!G173="","",LIVRE!G173))</f>
        <v/>
      </c>
      <c r="F174" t="str">
        <f>IF(LIVRE!D173="","",IF(LIVRE!H173="","",LIVRE!H173))</f>
        <v/>
      </c>
    </row>
    <row r="175" spans="1:6" x14ac:dyDescent="0.25">
      <c r="A175" s="335" t="str">
        <f>IF(LIVRE!D174="","",IF(LIVRE!C174="","poiuyt",LIVRE!C174))</f>
        <v/>
      </c>
      <c r="B175" t="str">
        <f>IF(D175="","",LIVRE!A174)</f>
        <v/>
      </c>
      <c r="C175" s="334" t="str">
        <f>IF(LIVRE!D174="","",LIVRE!B174)</f>
        <v/>
      </c>
      <c r="D175" t="str">
        <f>IF(LIVRE!D174="","",LIVRE!D174)</f>
        <v/>
      </c>
      <c r="E175" t="str">
        <f>IF(LIVRE!D174="","",IF(LIVRE!G174="","",LIVRE!G174))</f>
        <v/>
      </c>
      <c r="F175" t="str">
        <f>IF(LIVRE!D174="","",IF(LIVRE!H174="","",LIVRE!H174))</f>
        <v/>
      </c>
    </row>
    <row r="176" spans="1:6" x14ac:dyDescent="0.25">
      <c r="A176" s="335" t="str">
        <f>IF(LIVRE!D175="","",IF(LIVRE!C175="","poiuyt",LIVRE!C175))</f>
        <v/>
      </c>
      <c r="B176" t="str">
        <f>IF(D176="","",LIVRE!A175)</f>
        <v/>
      </c>
      <c r="C176" s="334" t="str">
        <f>IF(LIVRE!D175="","",LIVRE!B175)</f>
        <v/>
      </c>
      <c r="D176" t="str">
        <f>IF(LIVRE!D175="","",LIVRE!D175)</f>
        <v/>
      </c>
      <c r="E176" t="str">
        <f>IF(LIVRE!D175="","",IF(LIVRE!G175="","",LIVRE!G175))</f>
        <v/>
      </c>
      <c r="F176" t="str">
        <f>IF(LIVRE!D175="","",IF(LIVRE!H175="","",LIVRE!H175))</f>
        <v/>
      </c>
    </row>
    <row r="177" spans="1:6" x14ac:dyDescent="0.25">
      <c r="A177" s="335" t="str">
        <f>IF(LIVRE!D176="","",IF(LIVRE!C176="","poiuyt",LIVRE!C176))</f>
        <v/>
      </c>
      <c r="B177" t="str">
        <f>IF(D177="","",LIVRE!A176)</f>
        <v/>
      </c>
      <c r="C177" s="334" t="str">
        <f>IF(LIVRE!D176="","",LIVRE!B176)</f>
        <v/>
      </c>
      <c r="D177" t="str">
        <f>IF(LIVRE!D176="","",LIVRE!D176)</f>
        <v/>
      </c>
      <c r="E177" t="str">
        <f>IF(LIVRE!D176="","",IF(LIVRE!G176="","",LIVRE!G176))</f>
        <v/>
      </c>
      <c r="F177" t="str">
        <f>IF(LIVRE!D176="","",IF(LIVRE!H176="","",LIVRE!H176))</f>
        <v/>
      </c>
    </row>
    <row r="178" spans="1:6" x14ac:dyDescent="0.25">
      <c r="A178" s="335" t="str">
        <f>IF(LIVRE!D177="","",IF(LIVRE!C177="","poiuyt",LIVRE!C177))</f>
        <v/>
      </c>
      <c r="B178" t="str">
        <f>IF(D178="","",LIVRE!A177)</f>
        <v/>
      </c>
      <c r="C178" s="334" t="str">
        <f>IF(LIVRE!D177="","",LIVRE!B177)</f>
        <v/>
      </c>
      <c r="D178" t="str">
        <f>IF(LIVRE!D177="","",LIVRE!D177)</f>
        <v/>
      </c>
      <c r="E178" t="str">
        <f>IF(LIVRE!D177="","",IF(LIVRE!G177="","",LIVRE!G177))</f>
        <v/>
      </c>
      <c r="F178" t="str">
        <f>IF(LIVRE!D177="","",IF(LIVRE!H177="","",LIVRE!H177))</f>
        <v/>
      </c>
    </row>
    <row r="179" spans="1:6" x14ac:dyDescent="0.25">
      <c r="A179" s="335" t="str">
        <f>IF(LIVRE!D178="","",IF(LIVRE!C178="","poiuyt",LIVRE!C178))</f>
        <v/>
      </c>
      <c r="B179" t="str">
        <f>IF(D179="","",LIVRE!A178)</f>
        <v/>
      </c>
      <c r="C179" s="334" t="str">
        <f>IF(LIVRE!D178="","",LIVRE!B178)</f>
        <v/>
      </c>
      <c r="D179" t="str">
        <f>IF(LIVRE!D178="","",LIVRE!D178)</f>
        <v/>
      </c>
      <c r="E179" t="str">
        <f>IF(LIVRE!D178="","",IF(LIVRE!G178="","",LIVRE!G178))</f>
        <v/>
      </c>
      <c r="F179" t="str">
        <f>IF(LIVRE!D178="","",IF(LIVRE!H178="","",LIVRE!H178))</f>
        <v/>
      </c>
    </row>
    <row r="180" spans="1:6" x14ac:dyDescent="0.25">
      <c r="A180" s="335" t="str">
        <f>IF(LIVRE!D179="","",IF(LIVRE!C179="","poiuyt",LIVRE!C179))</f>
        <v/>
      </c>
      <c r="B180" t="str">
        <f>IF(D180="","",LIVRE!A179)</f>
        <v/>
      </c>
      <c r="C180" s="334" t="str">
        <f>IF(LIVRE!D179="","",LIVRE!B179)</f>
        <v/>
      </c>
      <c r="D180" t="str">
        <f>IF(LIVRE!D179="","",LIVRE!D179)</f>
        <v/>
      </c>
      <c r="E180" t="str">
        <f>IF(LIVRE!D179="","",IF(LIVRE!G179="","",LIVRE!G179))</f>
        <v/>
      </c>
      <c r="F180" t="str">
        <f>IF(LIVRE!D179="","",IF(LIVRE!H179="","",LIVRE!H179))</f>
        <v/>
      </c>
    </row>
    <row r="181" spans="1:6" x14ac:dyDescent="0.25">
      <c r="A181" s="335" t="str">
        <f>IF(LIVRE!D180="","",IF(LIVRE!C180="","poiuyt",LIVRE!C180))</f>
        <v/>
      </c>
      <c r="B181" t="str">
        <f>IF(D181="","",LIVRE!A180)</f>
        <v/>
      </c>
      <c r="C181" s="334" t="str">
        <f>IF(LIVRE!D180="","",LIVRE!B180)</f>
        <v/>
      </c>
      <c r="D181" t="str">
        <f>IF(LIVRE!D180="","",LIVRE!D180)</f>
        <v/>
      </c>
      <c r="E181" t="str">
        <f>IF(LIVRE!D180="","",IF(LIVRE!G180="","",LIVRE!G180))</f>
        <v/>
      </c>
      <c r="F181" t="str">
        <f>IF(LIVRE!D180="","",IF(LIVRE!H180="","",LIVRE!H180))</f>
        <v/>
      </c>
    </row>
    <row r="182" spans="1:6" x14ac:dyDescent="0.25">
      <c r="A182" s="335" t="str">
        <f>IF(LIVRE!D181="","",IF(LIVRE!C181="","poiuyt",LIVRE!C181))</f>
        <v/>
      </c>
      <c r="B182" t="str">
        <f>IF(D182="","",LIVRE!A181)</f>
        <v/>
      </c>
      <c r="C182" s="334" t="str">
        <f>IF(LIVRE!D181="","",LIVRE!B181)</f>
        <v/>
      </c>
      <c r="D182" t="str">
        <f>IF(LIVRE!D181="","",LIVRE!D181)</f>
        <v/>
      </c>
      <c r="E182" t="str">
        <f>IF(LIVRE!D181="","",IF(LIVRE!G181="","",LIVRE!G181))</f>
        <v/>
      </c>
      <c r="F182" t="str">
        <f>IF(LIVRE!D181="","",IF(LIVRE!H181="","",LIVRE!H181))</f>
        <v/>
      </c>
    </row>
    <row r="183" spans="1:6" x14ac:dyDescent="0.25">
      <c r="A183" s="335" t="str">
        <f>IF(LIVRE!D182="","",IF(LIVRE!C182="","poiuyt",LIVRE!C182))</f>
        <v/>
      </c>
      <c r="B183" t="str">
        <f>IF(D183="","",LIVRE!A182)</f>
        <v/>
      </c>
      <c r="C183" s="334" t="str">
        <f>IF(LIVRE!D182="","",LIVRE!B182)</f>
        <v/>
      </c>
      <c r="D183" t="str">
        <f>IF(LIVRE!D182="","",LIVRE!D182)</f>
        <v/>
      </c>
      <c r="E183" t="str">
        <f>IF(LIVRE!D182="","",IF(LIVRE!G182="","",LIVRE!G182))</f>
        <v/>
      </c>
      <c r="F183" t="str">
        <f>IF(LIVRE!D182="","",IF(LIVRE!H182="","",LIVRE!H182))</f>
        <v/>
      </c>
    </row>
    <row r="184" spans="1:6" x14ac:dyDescent="0.25">
      <c r="A184" s="335" t="str">
        <f>IF(LIVRE!D183="","",IF(LIVRE!C183="","poiuyt",LIVRE!C183))</f>
        <v/>
      </c>
      <c r="B184" t="str">
        <f>IF(D184="","",LIVRE!A183)</f>
        <v/>
      </c>
      <c r="C184" s="334" t="str">
        <f>IF(LIVRE!D183="","",LIVRE!B183)</f>
        <v/>
      </c>
      <c r="D184" t="str">
        <f>IF(LIVRE!D183="","",LIVRE!D183)</f>
        <v/>
      </c>
      <c r="E184" t="str">
        <f>IF(LIVRE!D183="","",IF(LIVRE!G183="","",LIVRE!G183))</f>
        <v/>
      </c>
      <c r="F184" t="str">
        <f>IF(LIVRE!D183="","",IF(LIVRE!H183="","",LIVRE!H183))</f>
        <v/>
      </c>
    </row>
    <row r="185" spans="1:6" x14ac:dyDescent="0.25">
      <c r="A185" s="335" t="str">
        <f>IF(LIVRE!D184="","",IF(LIVRE!C184="","poiuyt",LIVRE!C184))</f>
        <v/>
      </c>
      <c r="B185" t="str">
        <f>IF(D185="","",LIVRE!A184)</f>
        <v/>
      </c>
      <c r="C185" s="334" t="str">
        <f>IF(LIVRE!D184="","",LIVRE!B184)</f>
        <v/>
      </c>
      <c r="D185" t="str">
        <f>IF(LIVRE!D184="","",LIVRE!D184)</f>
        <v/>
      </c>
      <c r="E185" t="str">
        <f>IF(LIVRE!D184="","",IF(LIVRE!G184="","",LIVRE!G184))</f>
        <v/>
      </c>
      <c r="F185" t="str">
        <f>IF(LIVRE!D184="","",IF(LIVRE!H184="","",LIVRE!H184))</f>
        <v/>
      </c>
    </row>
    <row r="186" spans="1:6" x14ac:dyDescent="0.25">
      <c r="A186" s="335" t="str">
        <f>IF(LIVRE!D185="","",IF(LIVRE!C185="","poiuyt",LIVRE!C185))</f>
        <v/>
      </c>
      <c r="B186" t="str">
        <f>IF(D186="","",LIVRE!A185)</f>
        <v/>
      </c>
      <c r="C186" s="334" t="str">
        <f>IF(LIVRE!D185="","",LIVRE!B185)</f>
        <v/>
      </c>
      <c r="D186" t="str">
        <f>IF(LIVRE!D185="","",LIVRE!D185)</f>
        <v/>
      </c>
      <c r="E186" t="str">
        <f>IF(LIVRE!D185="","",IF(LIVRE!G185="","",LIVRE!G185))</f>
        <v/>
      </c>
      <c r="F186" t="str">
        <f>IF(LIVRE!D185="","",IF(LIVRE!H185="","",LIVRE!H185))</f>
        <v/>
      </c>
    </row>
    <row r="187" spans="1:6" x14ac:dyDescent="0.25">
      <c r="A187" s="335" t="str">
        <f>IF(LIVRE!D186="","",IF(LIVRE!C186="","poiuyt",LIVRE!C186))</f>
        <v/>
      </c>
      <c r="B187" t="str">
        <f>IF(D187="","",LIVRE!A186)</f>
        <v/>
      </c>
      <c r="C187" s="334" t="str">
        <f>IF(LIVRE!D186="","",LIVRE!B186)</f>
        <v/>
      </c>
      <c r="D187" t="str">
        <f>IF(LIVRE!D186="","",LIVRE!D186)</f>
        <v/>
      </c>
      <c r="E187" t="str">
        <f>IF(LIVRE!D186="","",IF(LIVRE!G186="","",LIVRE!G186))</f>
        <v/>
      </c>
      <c r="F187" t="str">
        <f>IF(LIVRE!D186="","",IF(LIVRE!H186="","",LIVRE!H186))</f>
        <v/>
      </c>
    </row>
    <row r="188" spans="1:6" x14ac:dyDescent="0.25">
      <c r="A188" s="335" t="str">
        <f>IF(LIVRE!D187="","",IF(LIVRE!C187="","poiuyt",LIVRE!C187))</f>
        <v/>
      </c>
      <c r="B188" t="str">
        <f>IF(D188="","",LIVRE!A187)</f>
        <v/>
      </c>
      <c r="C188" s="334" t="str">
        <f>IF(LIVRE!D187="","",LIVRE!B187)</f>
        <v/>
      </c>
      <c r="D188" t="str">
        <f>IF(LIVRE!D187="","",LIVRE!D187)</f>
        <v/>
      </c>
      <c r="E188" t="str">
        <f>IF(LIVRE!D187="","",IF(LIVRE!G187="","",LIVRE!G187))</f>
        <v/>
      </c>
      <c r="F188" t="str">
        <f>IF(LIVRE!D187="","",IF(LIVRE!H187="","",LIVRE!H187))</f>
        <v/>
      </c>
    </row>
    <row r="189" spans="1:6" x14ac:dyDescent="0.25">
      <c r="A189" s="335" t="str">
        <f>IF(LIVRE!D188="","",IF(LIVRE!C188="","poiuyt",LIVRE!C188))</f>
        <v/>
      </c>
      <c r="B189" t="str">
        <f>IF(D189="","",LIVRE!A188)</f>
        <v/>
      </c>
      <c r="C189" s="334" t="str">
        <f>IF(LIVRE!D188="","",LIVRE!B188)</f>
        <v/>
      </c>
      <c r="D189" t="str">
        <f>IF(LIVRE!D188="","",LIVRE!D188)</f>
        <v/>
      </c>
      <c r="E189" t="str">
        <f>IF(LIVRE!D188="","",IF(LIVRE!G188="","",LIVRE!G188))</f>
        <v/>
      </c>
      <c r="F189" t="str">
        <f>IF(LIVRE!D188="","",IF(LIVRE!H188="","",LIVRE!H188))</f>
        <v/>
      </c>
    </row>
    <row r="190" spans="1:6" x14ac:dyDescent="0.25">
      <c r="A190" s="335" t="str">
        <f>IF(LIVRE!D189="","",IF(LIVRE!C189="","poiuyt",LIVRE!C189))</f>
        <v/>
      </c>
      <c r="B190" t="str">
        <f>IF(D190="","",LIVRE!A189)</f>
        <v/>
      </c>
      <c r="C190" s="334" t="str">
        <f>IF(LIVRE!D189="","",LIVRE!B189)</f>
        <v/>
      </c>
      <c r="D190" t="str">
        <f>IF(LIVRE!D189="","",LIVRE!D189)</f>
        <v/>
      </c>
      <c r="E190" t="str">
        <f>IF(LIVRE!D189="","",IF(LIVRE!G189="","",LIVRE!G189))</f>
        <v/>
      </c>
      <c r="F190" t="str">
        <f>IF(LIVRE!D189="","",IF(LIVRE!H189="","",LIVRE!H189))</f>
        <v/>
      </c>
    </row>
    <row r="191" spans="1:6" x14ac:dyDescent="0.25">
      <c r="A191" s="335" t="str">
        <f>IF(LIVRE!D190="","",IF(LIVRE!C190="","poiuyt",LIVRE!C190))</f>
        <v/>
      </c>
      <c r="B191" t="str">
        <f>IF(D191="","",LIVRE!A190)</f>
        <v/>
      </c>
      <c r="C191" s="334" t="str">
        <f>IF(LIVRE!D190="","",LIVRE!B190)</f>
        <v/>
      </c>
      <c r="D191" t="str">
        <f>IF(LIVRE!D190="","",LIVRE!D190)</f>
        <v/>
      </c>
      <c r="E191" t="str">
        <f>IF(LIVRE!D190="","",IF(LIVRE!G190="","",LIVRE!G190))</f>
        <v/>
      </c>
      <c r="F191" t="str">
        <f>IF(LIVRE!D190="","",IF(LIVRE!H190="","",LIVRE!H190))</f>
        <v/>
      </c>
    </row>
    <row r="192" spans="1:6" x14ac:dyDescent="0.25">
      <c r="A192" s="335" t="str">
        <f>IF(LIVRE!D191="","",IF(LIVRE!C191="","poiuyt",LIVRE!C191))</f>
        <v/>
      </c>
      <c r="B192" t="str">
        <f>IF(D192="","",LIVRE!A191)</f>
        <v/>
      </c>
      <c r="C192" s="334" t="str">
        <f>IF(LIVRE!D191="","",LIVRE!B191)</f>
        <v/>
      </c>
      <c r="D192" t="str">
        <f>IF(LIVRE!D191="","",LIVRE!D191)</f>
        <v/>
      </c>
      <c r="E192" t="str">
        <f>IF(LIVRE!D191="","",IF(LIVRE!G191="","",LIVRE!G191))</f>
        <v/>
      </c>
      <c r="F192" t="str">
        <f>IF(LIVRE!D191="","",IF(LIVRE!H191="","",LIVRE!H191))</f>
        <v/>
      </c>
    </row>
    <row r="193" spans="1:6" x14ac:dyDescent="0.25">
      <c r="A193" s="335" t="str">
        <f>IF(LIVRE!D192="","",IF(LIVRE!C192="","poiuyt",LIVRE!C192))</f>
        <v/>
      </c>
      <c r="B193" t="str">
        <f>IF(D193="","",LIVRE!A192)</f>
        <v/>
      </c>
      <c r="C193" s="334" t="str">
        <f>IF(LIVRE!D192="","",LIVRE!B192)</f>
        <v/>
      </c>
      <c r="D193" t="str">
        <f>IF(LIVRE!D192="","",LIVRE!D192)</f>
        <v/>
      </c>
      <c r="E193" t="str">
        <f>IF(LIVRE!D192="","",IF(LIVRE!G192="","",LIVRE!G192))</f>
        <v/>
      </c>
      <c r="F193" t="str">
        <f>IF(LIVRE!D192="","",IF(LIVRE!H192="","",LIVRE!H192))</f>
        <v/>
      </c>
    </row>
    <row r="194" spans="1:6" x14ac:dyDescent="0.25">
      <c r="A194" s="335" t="str">
        <f>IF(LIVRE!D193="","",IF(LIVRE!C193="","poiuyt",LIVRE!C193))</f>
        <v/>
      </c>
      <c r="B194" t="str">
        <f>IF(D194="","",LIVRE!A193)</f>
        <v/>
      </c>
      <c r="C194" s="334" t="str">
        <f>IF(LIVRE!D193="","",LIVRE!B193)</f>
        <v/>
      </c>
      <c r="D194" t="str">
        <f>IF(LIVRE!D193="","",LIVRE!D193)</f>
        <v/>
      </c>
      <c r="E194" t="str">
        <f>IF(LIVRE!D193="","",IF(LIVRE!G193="","",LIVRE!G193))</f>
        <v/>
      </c>
      <c r="F194" t="str">
        <f>IF(LIVRE!D193="","",IF(LIVRE!H193="","",LIVRE!H193))</f>
        <v/>
      </c>
    </row>
    <row r="195" spans="1:6" x14ac:dyDescent="0.25">
      <c r="A195" s="335" t="str">
        <f>IF(LIVRE!D194="","",IF(LIVRE!C194="","poiuyt",LIVRE!C194))</f>
        <v/>
      </c>
      <c r="B195" t="str">
        <f>IF(D195="","",LIVRE!A194)</f>
        <v/>
      </c>
      <c r="C195" s="334" t="str">
        <f>IF(LIVRE!D194="","",LIVRE!B194)</f>
        <v/>
      </c>
      <c r="D195" t="str">
        <f>IF(LIVRE!D194="","",LIVRE!D194)</f>
        <v/>
      </c>
      <c r="E195" t="str">
        <f>IF(LIVRE!D194="","",IF(LIVRE!G194="","",LIVRE!G194))</f>
        <v/>
      </c>
      <c r="F195" t="str">
        <f>IF(LIVRE!D194="","",IF(LIVRE!H194="","",LIVRE!H194))</f>
        <v/>
      </c>
    </row>
    <row r="196" spans="1:6" x14ac:dyDescent="0.25">
      <c r="A196" s="335" t="str">
        <f>IF(LIVRE!D195="","",IF(LIVRE!C195="","poiuyt",LIVRE!C195))</f>
        <v/>
      </c>
      <c r="B196" t="str">
        <f>IF(D196="","",LIVRE!A195)</f>
        <v/>
      </c>
      <c r="C196" s="334" t="str">
        <f>IF(LIVRE!D195="","",LIVRE!B195)</f>
        <v/>
      </c>
      <c r="D196" t="str">
        <f>IF(LIVRE!D195="","",LIVRE!D195)</f>
        <v/>
      </c>
      <c r="E196" t="str">
        <f>IF(LIVRE!D195="","",IF(LIVRE!G195="","",LIVRE!G195))</f>
        <v/>
      </c>
      <c r="F196" t="str">
        <f>IF(LIVRE!D195="","",IF(LIVRE!H195="","",LIVRE!H195))</f>
        <v/>
      </c>
    </row>
    <row r="197" spans="1:6" x14ac:dyDescent="0.25">
      <c r="A197" s="335" t="str">
        <f>IF(LIVRE!D196="","",IF(LIVRE!C196="","poiuyt",LIVRE!C196))</f>
        <v/>
      </c>
      <c r="B197" t="str">
        <f>IF(D197="","",LIVRE!A196)</f>
        <v/>
      </c>
      <c r="C197" s="334" t="str">
        <f>IF(LIVRE!D196="","",LIVRE!B196)</f>
        <v/>
      </c>
      <c r="D197" t="str">
        <f>IF(LIVRE!D196="","",LIVRE!D196)</f>
        <v/>
      </c>
      <c r="E197" t="str">
        <f>IF(LIVRE!D196="","",IF(LIVRE!G196="","",LIVRE!G196))</f>
        <v/>
      </c>
      <c r="F197" t="str">
        <f>IF(LIVRE!D196="","",IF(LIVRE!H196="","",LIVRE!H196))</f>
        <v/>
      </c>
    </row>
    <row r="198" spans="1:6" x14ac:dyDescent="0.25">
      <c r="A198" s="335" t="str">
        <f>IF(LIVRE!D197="","",IF(LIVRE!C197="","poiuyt",LIVRE!C197))</f>
        <v/>
      </c>
      <c r="B198" t="str">
        <f>IF(D198="","",LIVRE!A197)</f>
        <v/>
      </c>
      <c r="C198" s="334" t="str">
        <f>IF(LIVRE!D197="","",LIVRE!B197)</f>
        <v/>
      </c>
      <c r="D198" t="str">
        <f>IF(LIVRE!D197="","",LIVRE!D197)</f>
        <v/>
      </c>
      <c r="E198" t="str">
        <f>IF(LIVRE!D197="","",IF(LIVRE!G197="","",LIVRE!G197))</f>
        <v/>
      </c>
      <c r="F198" t="str">
        <f>IF(LIVRE!D197="","",IF(LIVRE!H197="","",LIVRE!H197))</f>
        <v/>
      </c>
    </row>
    <row r="199" spans="1:6" x14ac:dyDescent="0.25">
      <c r="A199" s="335" t="str">
        <f>IF(LIVRE!D198="","",IF(LIVRE!C198="","poiuyt",LIVRE!C198))</f>
        <v/>
      </c>
      <c r="B199" t="str">
        <f>IF(D199="","",LIVRE!A198)</f>
        <v/>
      </c>
      <c r="C199" s="334" t="str">
        <f>IF(LIVRE!D198="","",LIVRE!B198)</f>
        <v/>
      </c>
      <c r="D199" t="str">
        <f>IF(LIVRE!D198="","",LIVRE!D198)</f>
        <v/>
      </c>
      <c r="E199" t="str">
        <f>IF(LIVRE!D198="","",IF(LIVRE!G198="","",LIVRE!G198))</f>
        <v/>
      </c>
      <c r="F199" t="str">
        <f>IF(LIVRE!D198="","",IF(LIVRE!H198="","",LIVRE!H198))</f>
        <v/>
      </c>
    </row>
    <row r="200" spans="1:6" x14ac:dyDescent="0.25">
      <c r="A200" s="335" t="str">
        <f>IF(LIVRE!D199="","",IF(LIVRE!C199="","poiuyt",LIVRE!C199))</f>
        <v/>
      </c>
      <c r="B200" t="str">
        <f>IF(D200="","",LIVRE!A199)</f>
        <v/>
      </c>
      <c r="C200" s="334" t="str">
        <f>IF(LIVRE!D199="","",LIVRE!B199)</f>
        <v/>
      </c>
      <c r="D200" t="str">
        <f>IF(LIVRE!D199="","",LIVRE!D199)</f>
        <v/>
      </c>
      <c r="E200" t="str">
        <f>IF(LIVRE!D199="","",IF(LIVRE!G199="","",LIVRE!G199))</f>
        <v/>
      </c>
      <c r="F200" t="str">
        <f>IF(LIVRE!D199="","",IF(LIVRE!H199="","",LIVRE!H199))</f>
        <v/>
      </c>
    </row>
    <row r="201" spans="1:6" x14ac:dyDescent="0.25">
      <c r="A201" s="335" t="str">
        <f>IF(LIVRE!D200="","",IF(LIVRE!C200="","poiuyt",LIVRE!C200))</f>
        <v/>
      </c>
      <c r="B201" t="str">
        <f>IF(D201="","",LIVRE!A200)</f>
        <v/>
      </c>
      <c r="C201" s="334" t="str">
        <f>IF(LIVRE!D200="","",LIVRE!B200)</f>
        <v/>
      </c>
      <c r="D201" t="str">
        <f>IF(LIVRE!D200="","",LIVRE!D200)</f>
        <v/>
      </c>
      <c r="E201" t="str">
        <f>IF(LIVRE!D200="","",IF(LIVRE!G200="","",LIVRE!G200))</f>
        <v/>
      </c>
      <c r="F201" t="str">
        <f>IF(LIVRE!D200="","",IF(LIVRE!H200="","",LIVRE!H200))</f>
        <v/>
      </c>
    </row>
    <row r="202" spans="1:6" x14ac:dyDescent="0.25">
      <c r="A202" s="335" t="str">
        <f>IF(LIVRE!D201="","",IF(LIVRE!C201="","poiuyt",LIVRE!C201))</f>
        <v/>
      </c>
      <c r="B202" t="str">
        <f>IF(D202="","",LIVRE!A201)</f>
        <v/>
      </c>
      <c r="C202" s="334" t="str">
        <f>IF(LIVRE!D201="","",LIVRE!B201)</f>
        <v/>
      </c>
      <c r="D202" t="str">
        <f>IF(LIVRE!D201="","",LIVRE!D201)</f>
        <v/>
      </c>
      <c r="E202" t="str">
        <f>IF(LIVRE!D201="","",IF(LIVRE!G201="","",LIVRE!G201))</f>
        <v/>
      </c>
      <c r="F202" t="str">
        <f>IF(LIVRE!D201="","",IF(LIVRE!H201="","",LIVRE!H201))</f>
        <v/>
      </c>
    </row>
    <row r="203" spans="1:6" x14ac:dyDescent="0.25">
      <c r="A203" s="335" t="str">
        <f>IF(LIVRE!D202="","",IF(LIVRE!C202="","poiuyt",LIVRE!C202))</f>
        <v/>
      </c>
      <c r="B203" t="str">
        <f>IF(D203="","",LIVRE!A202)</f>
        <v/>
      </c>
      <c r="C203" s="334" t="str">
        <f>IF(LIVRE!D202="","",LIVRE!B202)</f>
        <v/>
      </c>
      <c r="D203" t="str">
        <f>IF(LIVRE!D202="","",LIVRE!D202)</f>
        <v/>
      </c>
      <c r="E203" t="str">
        <f>IF(LIVRE!D202="","",IF(LIVRE!G202="","",LIVRE!G202))</f>
        <v/>
      </c>
      <c r="F203" t="str">
        <f>IF(LIVRE!D202="","",IF(LIVRE!H202="","",LIVRE!H202))</f>
        <v/>
      </c>
    </row>
    <row r="204" spans="1:6" x14ac:dyDescent="0.25">
      <c r="A204" s="335" t="str">
        <f>IF(LIVRE!D203="","",IF(LIVRE!C203="","poiuyt",LIVRE!C203))</f>
        <v/>
      </c>
      <c r="B204" t="str">
        <f>IF(D204="","",LIVRE!A203)</f>
        <v/>
      </c>
      <c r="C204" s="334" t="str">
        <f>IF(LIVRE!D203="","",LIVRE!B203)</f>
        <v/>
      </c>
      <c r="D204" t="str">
        <f>IF(LIVRE!D203="","",LIVRE!D203)</f>
        <v/>
      </c>
      <c r="E204" t="str">
        <f>IF(LIVRE!D203="","",IF(LIVRE!G203="","",LIVRE!G203))</f>
        <v/>
      </c>
      <c r="F204" t="str">
        <f>IF(LIVRE!D203="","",IF(LIVRE!H203="","",LIVRE!H203))</f>
        <v/>
      </c>
    </row>
    <row r="205" spans="1:6" x14ac:dyDescent="0.25">
      <c r="A205" s="335" t="str">
        <f>IF(LIVRE!D204="","",IF(LIVRE!C204="","poiuyt",LIVRE!C204))</f>
        <v/>
      </c>
      <c r="B205" t="str">
        <f>IF(D205="","",LIVRE!A204)</f>
        <v/>
      </c>
      <c r="C205" s="334" t="str">
        <f>IF(LIVRE!D204="","",LIVRE!B204)</f>
        <v/>
      </c>
      <c r="D205" t="str">
        <f>IF(LIVRE!D204="","",LIVRE!D204)</f>
        <v/>
      </c>
      <c r="E205" t="str">
        <f>IF(LIVRE!D204="","",IF(LIVRE!G204="","",LIVRE!G204))</f>
        <v/>
      </c>
      <c r="F205" t="str">
        <f>IF(LIVRE!D204="","",IF(LIVRE!H204="","",LIVRE!H204))</f>
        <v/>
      </c>
    </row>
    <row r="206" spans="1:6" x14ac:dyDescent="0.25">
      <c r="A206" s="335" t="str">
        <f>IF(LIVRE!D205="","",IF(LIVRE!C205="","poiuyt",LIVRE!C205))</f>
        <v/>
      </c>
      <c r="B206" t="str">
        <f>IF(D206="","",LIVRE!A205)</f>
        <v/>
      </c>
      <c r="C206" s="334" t="str">
        <f>IF(LIVRE!D205="","",LIVRE!B205)</f>
        <v/>
      </c>
      <c r="D206" t="str">
        <f>IF(LIVRE!D205="","",LIVRE!D205)</f>
        <v/>
      </c>
      <c r="E206" t="str">
        <f>IF(LIVRE!D205="","",IF(LIVRE!G205="","",LIVRE!G205))</f>
        <v/>
      </c>
      <c r="F206" t="str">
        <f>IF(LIVRE!D205="","",IF(LIVRE!H205="","",LIVRE!H205))</f>
        <v/>
      </c>
    </row>
    <row r="207" spans="1:6" x14ac:dyDescent="0.25">
      <c r="A207" s="335" t="str">
        <f>IF(LIVRE!D206="","",IF(LIVRE!C206="","poiuyt",LIVRE!C206))</f>
        <v/>
      </c>
      <c r="B207" t="str">
        <f>IF(D207="","",LIVRE!A206)</f>
        <v/>
      </c>
      <c r="C207" s="334" t="str">
        <f>IF(LIVRE!D206="","",LIVRE!B206)</f>
        <v/>
      </c>
      <c r="D207" t="str">
        <f>IF(LIVRE!D206="","",LIVRE!D206)</f>
        <v/>
      </c>
      <c r="E207" t="str">
        <f>IF(LIVRE!D206="","",IF(LIVRE!G206="","",LIVRE!G206))</f>
        <v/>
      </c>
      <c r="F207" t="str">
        <f>IF(LIVRE!D206="","",IF(LIVRE!H206="","",LIVRE!H206))</f>
        <v/>
      </c>
    </row>
    <row r="208" spans="1:6" x14ac:dyDescent="0.25">
      <c r="A208" s="335" t="str">
        <f>IF(LIVRE!D207="","",IF(LIVRE!C207="","poiuyt",LIVRE!C207))</f>
        <v/>
      </c>
      <c r="B208" t="str">
        <f>IF(D208="","",LIVRE!A207)</f>
        <v/>
      </c>
      <c r="C208" s="334" t="str">
        <f>IF(LIVRE!D207="","",LIVRE!B207)</f>
        <v/>
      </c>
      <c r="D208" t="str">
        <f>IF(LIVRE!D207="","",LIVRE!D207)</f>
        <v/>
      </c>
      <c r="E208" t="str">
        <f>IF(LIVRE!D207="","",IF(LIVRE!G207="","",LIVRE!G207))</f>
        <v/>
      </c>
      <c r="F208" t="str">
        <f>IF(LIVRE!D207="","",IF(LIVRE!H207="","",LIVRE!H207))</f>
        <v/>
      </c>
    </row>
    <row r="209" spans="1:6" x14ac:dyDescent="0.25">
      <c r="A209" s="335" t="str">
        <f>IF(LIVRE!D208="","",IF(LIVRE!C208="","poiuyt",LIVRE!C208))</f>
        <v/>
      </c>
      <c r="B209" t="str">
        <f>IF(D209="","",LIVRE!A208)</f>
        <v/>
      </c>
      <c r="C209" s="334" t="str">
        <f>IF(LIVRE!D208="","",LIVRE!B208)</f>
        <v/>
      </c>
      <c r="D209" t="str">
        <f>IF(LIVRE!D208="","",LIVRE!D208)</f>
        <v/>
      </c>
      <c r="E209" t="str">
        <f>IF(LIVRE!D208="","",IF(LIVRE!G208="","",LIVRE!G208))</f>
        <v/>
      </c>
      <c r="F209" t="str">
        <f>IF(LIVRE!D208="","",IF(LIVRE!H208="","",LIVRE!H208))</f>
        <v/>
      </c>
    </row>
    <row r="210" spans="1:6" x14ac:dyDescent="0.25">
      <c r="A210" s="335" t="str">
        <f>IF(LIVRE!D209="","",IF(LIVRE!C209="","poiuyt",LIVRE!C209))</f>
        <v/>
      </c>
      <c r="B210" t="str">
        <f>IF(D210="","",LIVRE!A209)</f>
        <v/>
      </c>
      <c r="C210" s="334" t="str">
        <f>IF(LIVRE!D209="","",LIVRE!B209)</f>
        <v/>
      </c>
      <c r="D210" t="str">
        <f>IF(LIVRE!D209="","",LIVRE!D209)</f>
        <v/>
      </c>
      <c r="E210" t="str">
        <f>IF(LIVRE!D209="","",IF(LIVRE!G209="","",LIVRE!G209))</f>
        <v/>
      </c>
      <c r="F210" t="str">
        <f>IF(LIVRE!D209="","",IF(LIVRE!H209="","",LIVRE!H209))</f>
        <v/>
      </c>
    </row>
    <row r="211" spans="1:6" x14ac:dyDescent="0.25">
      <c r="A211" s="335" t="str">
        <f>IF(LIVRE!D210="","",IF(LIVRE!C210="","poiuyt",LIVRE!C210))</f>
        <v/>
      </c>
      <c r="B211" t="str">
        <f>IF(D211="","",LIVRE!A210)</f>
        <v/>
      </c>
      <c r="C211" s="334" t="str">
        <f>IF(LIVRE!D210="","",LIVRE!B210)</f>
        <v/>
      </c>
      <c r="D211" t="str">
        <f>IF(LIVRE!D210="","",LIVRE!D210)</f>
        <v/>
      </c>
      <c r="E211" t="str">
        <f>IF(LIVRE!D210="","",IF(LIVRE!G210="","",LIVRE!G210))</f>
        <v/>
      </c>
      <c r="F211" t="str">
        <f>IF(LIVRE!D210="","",IF(LIVRE!H210="","",LIVRE!H210))</f>
        <v/>
      </c>
    </row>
    <row r="212" spans="1:6" x14ac:dyDescent="0.25">
      <c r="A212" s="335" t="str">
        <f>IF(LIVRE!D211="","",IF(LIVRE!C211="","poiuyt",LIVRE!C211))</f>
        <v/>
      </c>
      <c r="B212" t="str">
        <f>IF(D212="","",LIVRE!A211)</f>
        <v/>
      </c>
      <c r="C212" s="334" t="str">
        <f>IF(LIVRE!D211="","",LIVRE!B211)</f>
        <v/>
      </c>
      <c r="D212" t="str">
        <f>IF(LIVRE!D211="","",LIVRE!D211)</f>
        <v/>
      </c>
      <c r="E212" t="str">
        <f>IF(LIVRE!D211="","",IF(LIVRE!G211="","",LIVRE!G211))</f>
        <v/>
      </c>
      <c r="F212" t="str">
        <f>IF(LIVRE!D211="","",IF(LIVRE!H211="","",LIVRE!H211))</f>
        <v/>
      </c>
    </row>
    <row r="213" spans="1:6" x14ac:dyDescent="0.25">
      <c r="A213" s="335" t="str">
        <f>IF(LIVRE!D212="","",IF(LIVRE!C212="","poiuyt",LIVRE!C212))</f>
        <v/>
      </c>
      <c r="B213" t="str">
        <f>IF(D213="","",LIVRE!A212)</f>
        <v/>
      </c>
      <c r="C213" s="334" t="str">
        <f>IF(LIVRE!D212="","",LIVRE!B212)</f>
        <v/>
      </c>
      <c r="D213" t="str">
        <f>IF(LIVRE!D212="","",LIVRE!D212)</f>
        <v/>
      </c>
      <c r="E213" t="str">
        <f>IF(LIVRE!D212="","",IF(LIVRE!G212="","",LIVRE!G212))</f>
        <v/>
      </c>
      <c r="F213" t="str">
        <f>IF(LIVRE!D212="","",IF(LIVRE!H212="","",LIVRE!H212))</f>
        <v/>
      </c>
    </row>
    <row r="214" spans="1:6" x14ac:dyDescent="0.25">
      <c r="A214" s="335" t="str">
        <f>IF(LIVRE!D213="","",IF(LIVRE!C213="","poiuyt",LIVRE!C213))</f>
        <v/>
      </c>
      <c r="B214" t="str">
        <f>IF(D214="","",LIVRE!A213)</f>
        <v/>
      </c>
      <c r="C214" s="334" t="str">
        <f>IF(LIVRE!D213="","",LIVRE!B213)</f>
        <v/>
      </c>
      <c r="D214" t="str">
        <f>IF(LIVRE!D213="","",LIVRE!D213)</f>
        <v/>
      </c>
      <c r="E214" t="str">
        <f>IF(LIVRE!D213="","",IF(LIVRE!G213="","",LIVRE!G213))</f>
        <v/>
      </c>
      <c r="F214" t="str">
        <f>IF(LIVRE!D213="","",IF(LIVRE!H213="","",LIVRE!H213))</f>
        <v/>
      </c>
    </row>
    <row r="215" spans="1:6" x14ac:dyDescent="0.25">
      <c r="A215" s="335" t="str">
        <f>IF(LIVRE!D214="","",IF(LIVRE!C214="","poiuyt",LIVRE!C214))</f>
        <v/>
      </c>
      <c r="B215" t="str">
        <f>IF(D215="","",LIVRE!A214)</f>
        <v/>
      </c>
      <c r="C215" s="334" t="str">
        <f>IF(LIVRE!D214="","",LIVRE!B214)</f>
        <v/>
      </c>
      <c r="D215" t="str">
        <f>IF(LIVRE!D214="","",LIVRE!D214)</f>
        <v/>
      </c>
      <c r="E215" t="str">
        <f>IF(LIVRE!D214="","",IF(LIVRE!G214="","",LIVRE!G214))</f>
        <v/>
      </c>
      <c r="F215" t="str">
        <f>IF(LIVRE!D214="","",IF(LIVRE!H214="","",LIVRE!H214))</f>
        <v/>
      </c>
    </row>
    <row r="216" spans="1:6" x14ac:dyDescent="0.25">
      <c r="A216" s="335" t="str">
        <f>IF(LIVRE!D215="","",IF(LIVRE!C215="","poiuyt",LIVRE!C215))</f>
        <v/>
      </c>
      <c r="B216" t="str">
        <f>IF(D216="","",LIVRE!A215)</f>
        <v/>
      </c>
      <c r="C216" s="334" t="str">
        <f>IF(LIVRE!D215="","",LIVRE!B215)</f>
        <v/>
      </c>
      <c r="D216" t="str">
        <f>IF(LIVRE!D215="","",LIVRE!D215)</f>
        <v/>
      </c>
      <c r="E216" t="str">
        <f>IF(LIVRE!D215="","",IF(LIVRE!G215="","",LIVRE!G215))</f>
        <v/>
      </c>
      <c r="F216" t="str">
        <f>IF(LIVRE!D215="","",IF(LIVRE!H215="","",LIVRE!H215))</f>
        <v/>
      </c>
    </row>
    <row r="217" spans="1:6" x14ac:dyDescent="0.25">
      <c r="A217" s="335" t="str">
        <f>IF(LIVRE!D216="","",IF(LIVRE!C216="","poiuyt",LIVRE!C216))</f>
        <v/>
      </c>
      <c r="B217" t="str">
        <f>IF(D217="","",LIVRE!A216)</f>
        <v/>
      </c>
      <c r="C217" s="334" t="str">
        <f>IF(LIVRE!D216="","",LIVRE!B216)</f>
        <v/>
      </c>
      <c r="D217" t="str">
        <f>IF(LIVRE!D216="","",LIVRE!D216)</f>
        <v/>
      </c>
      <c r="E217" t="str">
        <f>IF(LIVRE!D216="","",IF(LIVRE!G216="","",LIVRE!G216))</f>
        <v/>
      </c>
      <c r="F217" t="str">
        <f>IF(LIVRE!D216="","",IF(LIVRE!H216="","",LIVRE!H216))</f>
        <v/>
      </c>
    </row>
    <row r="218" spans="1:6" x14ac:dyDescent="0.25">
      <c r="A218" s="335" t="str">
        <f>IF(LIVRE!D217="","",IF(LIVRE!C217="","poiuyt",LIVRE!C217))</f>
        <v/>
      </c>
      <c r="B218" t="str">
        <f>IF(D218="","",LIVRE!A217)</f>
        <v/>
      </c>
      <c r="C218" s="334" t="str">
        <f>IF(LIVRE!D217="","",LIVRE!B217)</f>
        <v/>
      </c>
      <c r="D218" t="str">
        <f>IF(LIVRE!D217="","",LIVRE!D217)</f>
        <v/>
      </c>
      <c r="E218" t="str">
        <f>IF(LIVRE!D217="","",IF(LIVRE!G217="","",LIVRE!G217))</f>
        <v/>
      </c>
      <c r="F218" t="str">
        <f>IF(LIVRE!D217="","",IF(LIVRE!H217="","",LIVRE!H217))</f>
        <v/>
      </c>
    </row>
    <row r="219" spans="1:6" x14ac:dyDescent="0.25">
      <c r="A219" s="335" t="str">
        <f>IF(LIVRE!D218="","",IF(LIVRE!C218="","poiuyt",LIVRE!C218))</f>
        <v/>
      </c>
      <c r="B219" t="str">
        <f>IF(D219="","",LIVRE!A218)</f>
        <v/>
      </c>
      <c r="C219" s="334" t="str">
        <f>IF(LIVRE!D218="","",LIVRE!B218)</f>
        <v/>
      </c>
      <c r="D219" t="str">
        <f>IF(LIVRE!D218="","",LIVRE!D218)</f>
        <v/>
      </c>
      <c r="E219" t="str">
        <f>IF(LIVRE!D218="","",IF(LIVRE!G218="","",LIVRE!G218))</f>
        <v/>
      </c>
      <c r="F219" t="str">
        <f>IF(LIVRE!D218="","",IF(LIVRE!H218="","",LIVRE!H218))</f>
        <v/>
      </c>
    </row>
    <row r="220" spans="1:6" x14ac:dyDescent="0.25">
      <c r="A220" s="335" t="str">
        <f>IF(LIVRE!D219="","",IF(LIVRE!C219="","poiuyt",LIVRE!C219))</f>
        <v/>
      </c>
      <c r="B220" t="str">
        <f>IF(D220="","",LIVRE!A219)</f>
        <v/>
      </c>
      <c r="C220" s="334" t="str">
        <f>IF(LIVRE!D219="","",LIVRE!B219)</f>
        <v/>
      </c>
      <c r="D220" t="str">
        <f>IF(LIVRE!D219="","",LIVRE!D219)</f>
        <v/>
      </c>
      <c r="E220" t="str">
        <f>IF(LIVRE!D219="","",IF(LIVRE!G219="","",LIVRE!G219))</f>
        <v/>
      </c>
      <c r="F220" t="str">
        <f>IF(LIVRE!D219="","",IF(LIVRE!H219="","",LIVRE!H219))</f>
        <v/>
      </c>
    </row>
    <row r="221" spans="1:6" x14ac:dyDescent="0.25">
      <c r="A221" s="335" t="str">
        <f>IF(LIVRE!D220="","",IF(LIVRE!C220="","poiuyt",LIVRE!C220))</f>
        <v/>
      </c>
      <c r="B221" t="str">
        <f>IF(D221="","",LIVRE!A220)</f>
        <v/>
      </c>
      <c r="C221" s="334" t="str">
        <f>IF(LIVRE!D220="","",LIVRE!B220)</f>
        <v/>
      </c>
      <c r="D221" t="str">
        <f>IF(LIVRE!D220="","",LIVRE!D220)</f>
        <v/>
      </c>
      <c r="E221" t="str">
        <f>IF(LIVRE!D220="","",IF(LIVRE!G220="","",LIVRE!G220))</f>
        <v/>
      </c>
      <c r="F221" t="str">
        <f>IF(LIVRE!D220="","",IF(LIVRE!H220="","",LIVRE!H220))</f>
        <v/>
      </c>
    </row>
    <row r="222" spans="1:6" x14ac:dyDescent="0.25">
      <c r="A222" s="335" t="str">
        <f>IF(LIVRE!D221="","",IF(LIVRE!C221="","poiuyt",LIVRE!C221))</f>
        <v/>
      </c>
      <c r="B222" t="str">
        <f>IF(D222="","",LIVRE!A221)</f>
        <v/>
      </c>
      <c r="C222" s="334" t="str">
        <f>IF(LIVRE!D221="","",LIVRE!B221)</f>
        <v/>
      </c>
      <c r="D222" t="str">
        <f>IF(LIVRE!D221="","",LIVRE!D221)</f>
        <v/>
      </c>
      <c r="E222" t="str">
        <f>IF(LIVRE!D221="","",IF(LIVRE!G221="","",LIVRE!G221))</f>
        <v/>
      </c>
      <c r="F222" t="str">
        <f>IF(LIVRE!D221="","",IF(LIVRE!H221="","",LIVRE!H221))</f>
        <v/>
      </c>
    </row>
    <row r="223" spans="1:6" x14ac:dyDescent="0.25">
      <c r="A223" s="335" t="str">
        <f>IF(LIVRE!D222="","",IF(LIVRE!C222="","poiuyt",LIVRE!C222))</f>
        <v/>
      </c>
      <c r="B223" t="str">
        <f>IF(D223="","",LIVRE!A222)</f>
        <v/>
      </c>
      <c r="C223" s="334" t="str">
        <f>IF(LIVRE!D222="","",LIVRE!B222)</f>
        <v/>
      </c>
      <c r="D223" t="str">
        <f>IF(LIVRE!D222="","",LIVRE!D222)</f>
        <v/>
      </c>
      <c r="E223" t="str">
        <f>IF(LIVRE!D222="","",IF(LIVRE!G222="","",LIVRE!G222))</f>
        <v/>
      </c>
      <c r="F223" t="str">
        <f>IF(LIVRE!D222="","",IF(LIVRE!H222="","",LIVRE!H222))</f>
        <v/>
      </c>
    </row>
    <row r="224" spans="1:6" x14ac:dyDescent="0.25">
      <c r="A224" s="335" t="str">
        <f>IF(LIVRE!D223="","",IF(LIVRE!C223="","poiuyt",LIVRE!C223))</f>
        <v/>
      </c>
      <c r="B224" t="str">
        <f>IF(D224="","",LIVRE!A223)</f>
        <v/>
      </c>
      <c r="C224" s="334" t="str">
        <f>IF(LIVRE!D223="","",LIVRE!B223)</f>
        <v/>
      </c>
      <c r="D224" t="str">
        <f>IF(LIVRE!D223="","",LIVRE!D223)</f>
        <v/>
      </c>
      <c r="E224" t="str">
        <f>IF(LIVRE!D223="","",IF(LIVRE!G223="","",LIVRE!G223))</f>
        <v/>
      </c>
      <c r="F224" t="str">
        <f>IF(LIVRE!D223="","",IF(LIVRE!H223="","",LIVRE!H223))</f>
        <v/>
      </c>
    </row>
    <row r="225" spans="1:6" x14ac:dyDescent="0.25">
      <c r="A225" s="335" t="str">
        <f>IF(LIVRE!D224="","",IF(LIVRE!C224="","poiuyt",LIVRE!C224))</f>
        <v/>
      </c>
      <c r="B225" t="str">
        <f>IF(D225="","",LIVRE!A224)</f>
        <v/>
      </c>
      <c r="C225" s="334" t="str">
        <f>IF(LIVRE!D224="","",LIVRE!B224)</f>
        <v/>
      </c>
      <c r="D225" t="str">
        <f>IF(LIVRE!D224="","",LIVRE!D224)</f>
        <v/>
      </c>
      <c r="E225" t="str">
        <f>IF(LIVRE!D224="","",IF(LIVRE!G224="","",LIVRE!G224))</f>
        <v/>
      </c>
      <c r="F225" t="str">
        <f>IF(LIVRE!D224="","",IF(LIVRE!H224="","",LIVRE!H224))</f>
        <v/>
      </c>
    </row>
    <row r="226" spans="1:6" x14ac:dyDescent="0.25">
      <c r="A226" s="335" t="str">
        <f>IF(LIVRE!D225="","",IF(LIVRE!C225="","poiuyt",LIVRE!C225))</f>
        <v/>
      </c>
      <c r="B226" t="str">
        <f>IF(D226="","",LIVRE!A225)</f>
        <v/>
      </c>
      <c r="C226" s="334" t="str">
        <f>IF(LIVRE!D225="","",LIVRE!B225)</f>
        <v/>
      </c>
      <c r="D226" t="str">
        <f>IF(LIVRE!D225="","",LIVRE!D225)</f>
        <v/>
      </c>
      <c r="E226" t="str">
        <f>IF(LIVRE!D225="","",IF(LIVRE!G225="","",LIVRE!G225))</f>
        <v/>
      </c>
      <c r="F226" t="str">
        <f>IF(LIVRE!D225="","",IF(LIVRE!H225="","",LIVRE!H225))</f>
        <v/>
      </c>
    </row>
    <row r="227" spans="1:6" x14ac:dyDescent="0.25">
      <c r="A227" s="335" t="str">
        <f>IF(LIVRE!D226="","",IF(LIVRE!C226="","poiuyt",LIVRE!C226))</f>
        <v/>
      </c>
      <c r="B227" t="str">
        <f>IF(D227="","",LIVRE!A226)</f>
        <v/>
      </c>
      <c r="C227" s="334" t="str">
        <f>IF(LIVRE!D226="","",LIVRE!B226)</f>
        <v/>
      </c>
      <c r="D227" t="str">
        <f>IF(LIVRE!D226="","",LIVRE!D226)</f>
        <v/>
      </c>
      <c r="E227" t="str">
        <f>IF(LIVRE!D226="","",IF(LIVRE!G226="","",LIVRE!G226))</f>
        <v/>
      </c>
      <c r="F227" t="str">
        <f>IF(LIVRE!D226="","",IF(LIVRE!H226="","",LIVRE!H226))</f>
        <v/>
      </c>
    </row>
    <row r="228" spans="1:6" x14ac:dyDescent="0.25">
      <c r="A228" s="335" t="str">
        <f>IF(LIVRE!D227="","",IF(LIVRE!C227="","poiuyt",LIVRE!C227))</f>
        <v/>
      </c>
      <c r="B228" t="str">
        <f>IF(D228="","",LIVRE!A227)</f>
        <v/>
      </c>
      <c r="C228" s="334" t="str">
        <f>IF(LIVRE!D227="","",LIVRE!B227)</f>
        <v/>
      </c>
      <c r="D228" t="str">
        <f>IF(LIVRE!D227="","",LIVRE!D227)</f>
        <v/>
      </c>
      <c r="E228" t="str">
        <f>IF(LIVRE!D227="","",IF(LIVRE!G227="","",LIVRE!G227))</f>
        <v/>
      </c>
      <c r="F228" t="str">
        <f>IF(LIVRE!D227="","",IF(LIVRE!H227="","",LIVRE!H227))</f>
        <v/>
      </c>
    </row>
    <row r="229" spans="1:6" x14ac:dyDescent="0.25">
      <c r="A229" s="335" t="str">
        <f>IF(LIVRE!D228="","",IF(LIVRE!C228="","poiuyt",LIVRE!C228))</f>
        <v/>
      </c>
      <c r="B229" t="str">
        <f>IF(D229="","",LIVRE!A228)</f>
        <v/>
      </c>
      <c r="C229" s="334" t="str">
        <f>IF(LIVRE!D228="","",LIVRE!B228)</f>
        <v/>
      </c>
      <c r="D229" t="str">
        <f>IF(LIVRE!D228="","",LIVRE!D228)</f>
        <v/>
      </c>
      <c r="E229" t="str">
        <f>IF(LIVRE!D228="","",IF(LIVRE!G228="","",LIVRE!G228))</f>
        <v/>
      </c>
      <c r="F229" t="str">
        <f>IF(LIVRE!D228="","",IF(LIVRE!H228="","",LIVRE!H228))</f>
        <v/>
      </c>
    </row>
    <row r="230" spans="1:6" x14ac:dyDescent="0.25">
      <c r="A230" s="335" t="str">
        <f>IF(LIVRE!D229="","",IF(LIVRE!C229="","poiuyt",LIVRE!C229))</f>
        <v/>
      </c>
      <c r="B230" t="str">
        <f>IF(D230="","",LIVRE!A229)</f>
        <v/>
      </c>
      <c r="C230" s="334" t="str">
        <f>IF(LIVRE!D229="","",LIVRE!B229)</f>
        <v/>
      </c>
      <c r="D230" t="str">
        <f>IF(LIVRE!D229="","",LIVRE!D229)</f>
        <v/>
      </c>
      <c r="E230" t="str">
        <f>IF(LIVRE!D229="","",IF(LIVRE!G229="","",LIVRE!G229))</f>
        <v/>
      </c>
      <c r="F230" t="str">
        <f>IF(LIVRE!D229="","",IF(LIVRE!H229="","",LIVRE!H229))</f>
        <v/>
      </c>
    </row>
    <row r="231" spans="1:6" x14ac:dyDescent="0.25">
      <c r="A231" s="335" t="str">
        <f>IF(LIVRE!D230="","",IF(LIVRE!C230="","poiuyt",LIVRE!C230))</f>
        <v/>
      </c>
      <c r="B231" t="str">
        <f>IF(D231="","",LIVRE!A230)</f>
        <v/>
      </c>
      <c r="C231" s="334" t="str">
        <f>IF(LIVRE!D230="","",LIVRE!B230)</f>
        <v/>
      </c>
      <c r="D231" t="str">
        <f>IF(LIVRE!D230="","",LIVRE!D230)</f>
        <v/>
      </c>
      <c r="E231" t="str">
        <f>IF(LIVRE!D230="","",IF(LIVRE!G230="","",LIVRE!G230))</f>
        <v/>
      </c>
      <c r="F231" t="str">
        <f>IF(LIVRE!D230="","",IF(LIVRE!H230="","",LIVRE!H230))</f>
        <v/>
      </c>
    </row>
    <row r="232" spans="1:6" x14ac:dyDescent="0.25">
      <c r="A232" s="335" t="str">
        <f>IF(LIVRE!D231="","",IF(LIVRE!C231="","poiuyt",LIVRE!C231))</f>
        <v/>
      </c>
      <c r="B232" t="str">
        <f>IF(D232="","",LIVRE!A231)</f>
        <v/>
      </c>
      <c r="C232" s="334" t="str">
        <f>IF(LIVRE!D231="","",LIVRE!B231)</f>
        <v/>
      </c>
      <c r="D232" t="str">
        <f>IF(LIVRE!D231="","",LIVRE!D231)</f>
        <v/>
      </c>
      <c r="E232" t="str">
        <f>IF(LIVRE!D231="","",IF(LIVRE!G231="","",LIVRE!G231))</f>
        <v/>
      </c>
      <c r="F232" t="str">
        <f>IF(LIVRE!D231="","",IF(LIVRE!H231="","",LIVRE!H231))</f>
        <v/>
      </c>
    </row>
    <row r="233" spans="1:6" x14ac:dyDescent="0.25">
      <c r="A233" s="335" t="str">
        <f>IF(LIVRE!D232="","",IF(LIVRE!C232="","poiuyt",LIVRE!C232))</f>
        <v/>
      </c>
      <c r="B233" t="str">
        <f>IF(D233="","",LIVRE!A232)</f>
        <v/>
      </c>
      <c r="C233" s="334" t="str">
        <f>IF(LIVRE!D232="","",LIVRE!B232)</f>
        <v/>
      </c>
      <c r="D233" t="str">
        <f>IF(LIVRE!D232="","",LIVRE!D232)</f>
        <v/>
      </c>
      <c r="E233" t="str">
        <f>IF(LIVRE!D232="","",IF(LIVRE!G232="","",LIVRE!G232))</f>
        <v/>
      </c>
      <c r="F233" t="str">
        <f>IF(LIVRE!D232="","",IF(LIVRE!H232="","",LIVRE!H232))</f>
        <v/>
      </c>
    </row>
    <row r="234" spans="1:6" x14ac:dyDescent="0.25">
      <c r="A234" s="335" t="str">
        <f>IF(LIVRE!D233="","",IF(LIVRE!C233="","poiuyt",LIVRE!C233))</f>
        <v/>
      </c>
      <c r="B234" t="str">
        <f>IF(D234="","",LIVRE!A233)</f>
        <v/>
      </c>
      <c r="C234" s="334" t="str">
        <f>IF(LIVRE!D233="","",LIVRE!B233)</f>
        <v/>
      </c>
      <c r="D234" t="str">
        <f>IF(LIVRE!D233="","",LIVRE!D233)</f>
        <v/>
      </c>
      <c r="E234" t="str">
        <f>IF(LIVRE!D233="","",IF(LIVRE!G233="","",LIVRE!G233))</f>
        <v/>
      </c>
      <c r="F234" t="str">
        <f>IF(LIVRE!D233="","",IF(LIVRE!H233="","",LIVRE!H233))</f>
        <v/>
      </c>
    </row>
    <row r="235" spans="1:6" x14ac:dyDescent="0.25">
      <c r="A235" s="335" t="str">
        <f>IF(LIVRE!D234="","",IF(LIVRE!C234="","poiuyt",LIVRE!C234))</f>
        <v/>
      </c>
      <c r="B235" t="str">
        <f>IF(D235="","",LIVRE!A234)</f>
        <v/>
      </c>
      <c r="C235" s="334" t="str">
        <f>IF(LIVRE!D234="","",LIVRE!B234)</f>
        <v/>
      </c>
      <c r="D235" t="str">
        <f>IF(LIVRE!D234="","",LIVRE!D234)</f>
        <v/>
      </c>
      <c r="E235" t="str">
        <f>IF(LIVRE!D234="","",IF(LIVRE!G234="","",LIVRE!G234))</f>
        <v/>
      </c>
      <c r="F235" t="str">
        <f>IF(LIVRE!D234="","",IF(LIVRE!H234="","",LIVRE!H234))</f>
        <v/>
      </c>
    </row>
    <row r="236" spans="1:6" x14ac:dyDescent="0.25">
      <c r="A236" s="335" t="str">
        <f>IF(LIVRE!D235="","",IF(LIVRE!C235="","poiuyt",LIVRE!C235))</f>
        <v/>
      </c>
      <c r="B236" t="str">
        <f>IF(D236="","",LIVRE!A235)</f>
        <v/>
      </c>
      <c r="C236" s="334" t="str">
        <f>IF(LIVRE!D235="","",LIVRE!B235)</f>
        <v/>
      </c>
      <c r="D236" t="str">
        <f>IF(LIVRE!D235="","",LIVRE!D235)</f>
        <v/>
      </c>
      <c r="E236" t="str">
        <f>IF(LIVRE!D235="","",IF(LIVRE!G235="","",LIVRE!G235))</f>
        <v/>
      </c>
      <c r="F236" t="str">
        <f>IF(LIVRE!D235="","",IF(LIVRE!H235="","",LIVRE!H235))</f>
        <v/>
      </c>
    </row>
    <row r="237" spans="1:6" x14ac:dyDescent="0.25">
      <c r="A237" s="335" t="str">
        <f>IF(LIVRE!D236="","",IF(LIVRE!C236="","poiuyt",LIVRE!C236))</f>
        <v/>
      </c>
      <c r="B237" t="str">
        <f>IF(D237="","",LIVRE!A236)</f>
        <v/>
      </c>
      <c r="C237" s="334" t="str">
        <f>IF(LIVRE!D236="","",LIVRE!B236)</f>
        <v/>
      </c>
      <c r="D237" t="str">
        <f>IF(LIVRE!D236="","",LIVRE!D236)</f>
        <v/>
      </c>
      <c r="E237" t="str">
        <f>IF(LIVRE!D236="","",IF(LIVRE!G236="","",LIVRE!G236))</f>
        <v/>
      </c>
      <c r="F237" t="str">
        <f>IF(LIVRE!D236="","",IF(LIVRE!H236="","",LIVRE!H236))</f>
        <v/>
      </c>
    </row>
    <row r="238" spans="1:6" x14ac:dyDescent="0.25">
      <c r="A238" s="335" t="str">
        <f>IF(LIVRE!D237="","",IF(LIVRE!C237="","poiuyt",LIVRE!C237))</f>
        <v/>
      </c>
      <c r="B238" t="str">
        <f>IF(D238="","",LIVRE!A237)</f>
        <v/>
      </c>
      <c r="C238" s="334" t="str">
        <f>IF(LIVRE!D237="","",LIVRE!B237)</f>
        <v/>
      </c>
      <c r="D238" t="str">
        <f>IF(LIVRE!D237="","",LIVRE!D237)</f>
        <v/>
      </c>
      <c r="E238" t="str">
        <f>IF(LIVRE!D237="","",IF(LIVRE!G237="","",LIVRE!G237))</f>
        <v/>
      </c>
      <c r="F238" t="str">
        <f>IF(LIVRE!D237="","",IF(LIVRE!H237="","",LIVRE!H237))</f>
        <v/>
      </c>
    </row>
    <row r="239" spans="1:6" x14ac:dyDescent="0.25">
      <c r="A239" s="335" t="str">
        <f>IF(LIVRE!D238="","",IF(LIVRE!C238="","poiuyt",LIVRE!C238))</f>
        <v/>
      </c>
      <c r="B239" t="str">
        <f>IF(D239="","",LIVRE!A238)</f>
        <v/>
      </c>
      <c r="C239" s="334" t="str">
        <f>IF(LIVRE!D238="","",LIVRE!B238)</f>
        <v/>
      </c>
      <c r="D239" t="str">
        <f>IF(LIVRE!D238="","",LIVRE!D238)</f>
        <v/>
      </c>
      <c r="E239" t="str">
        <f>IF(LIVRE!D238="","",IF(LIVRE!G238="","",LIVRE!G238))</f>
        <v/>
      </c>
      <c r="F239" t="str">
        <f>IF(LIVRE!D238="","",IF(LIVRE!H238="","",LIVRE!H238))</f>
        <v/>
      </c>
    </row>
    <row r="240" spans="1:6" x14ac:dyDescent="0.25">
      <c r="A240" s="335" t="str">
        <f>IF(LIVRE!D239="","",IF(LIVRE!C239="","poiuyt",LIVRE!C239))</f>
        <v/>
      </c>
      <c r="B240" t="str">
        <f>IF(D240="","",LIVRE!A239)</f>
        <v/>
      </c>
      <c r="C240" s="334" t="str">
        <f>IF(LIVRE!D239="","",LIVRE!B239)</f>
        <v/>
      </c>
      <c r="D240" t="str">
        <f>IF(LIVRE!D239="","",LIVRE!D239)</f>
        <v/>
      </c>
      <c r="E240" t="str">
        <f>IF(LIVRE!D239="","",IF(LIVRE!G239="","",LIVRE!G239))</f>
        <v/>
      </c>
      <c r="F240" t="str">
        <f>IF(LIVRE!D239="","",IF(LIVRE!H239="","",LIVRE!H239))</f>
        <v/>
      </c>
    </row>
    <row r="241" spans="1:6" x14ac:dyDescent="0.25">
      <c r="A241" s="335" t="str">
        <f>IF(LIVRE!D240="","",IF(LIVRE!C240="","poiuyt",LIVRE!C240))</f>
        <v/>
      </c>
      <c r="B241" t="str">
        <f>IF(D241="","",LIVRE!A240)</f>
        <v/>
      </c>
      <c r="C241" s="334" t="str">
        <f>IF(LIVRE!D240="","",LIVRE!B240)</f>
        <v/>
      </c>
      <c r="D241" t="str">
        <f>IF(LIVRE!D240="","",LIVRE!D240)</f>
        <v/>
      </c>
      <c r="E241" t="str">
        <f>IF(LIVRE!D240="","",IF(LIVRE!G240="","",LIVRE!G240))</f>
        <v/>
      </c>
      <c r="F241" t="str">
        <f>IF(LIVRE!D240="","",IF(LIVRE!H240="","",LIVRE!H240))</f>
        <v/>
      </c>
    </row>
    <row r="242" spans="1:6" x14ac:dyDescent="0.25">
      <c r="A242" s="335" t="str">
        <f>IF(LIVRE!D241="","",IF(LIVRE!C241="","poiuyt",LIVRE!C241))</f>
        <v/>
      </c>
      <c r="B242" t="str">
        <f>IF(D242="","",LIVRE!A241)</f>
        <v/>
      </c>
      <c r="C242" s="334" t="str">
        <f>IF(LIVRE!D241="","",LIVRE!B241)</f>
        <v/>
      </c>
      <c r="D242" t="str">
        <f>IF(LIVRE!D241="","",LIVRE!D241)</f>
        <v/>
      </c>
      <c r="E242" t="str">
        <f>IF(LIVRE!D241="","",IF(LIVRE!G241="","",LIVRE!G241))</f>
        <v/>
      </c>
      <c r="F242" t="str">
        <f>IF(LIVRE!D241="","",IF(LIVRE!H241="","",LIVRE!H241))</f>
        <v/>
      </c>
    </row>
    <row r="243" spans="1:6" x14ac:dyDescent="0.25">
      <c r="A243" s="335" t="str">
        <f>IF(LIVRE!D242="","",IF(LIVRE!C242="","poiuyt",LIVRE!C242))</f>
        <v/>
      </c>
      <c r="B243" t="str">
        <f>IF(D243="","",LIVRE!A242)</f>
        <v/>
      </c>
      <c r="C243" s="334" t="str">
        <f>IF(LIVRE!D242="","",LIVRE!B242)</f>
        <v/>
      </c>
      <c r="D243" t="str">
        <f>IF(LIVRE!D242="","",LIVRE!D242)</f>
        <v/>
      </c>
      <c r="E243" t="str">
        <f>IF(LIVRE!D242="","",IF(LIVRE!G242="","",LIVRE!G242))</f>
        <v/>
      </c>
      <c r="F243" t="str">
        <f>IF(LIVRE!D242="","",IF(LIVRE!H242="","",LIVRE!H242))</f>
        <v/>
      </c>
    </row>
    <row r="244" spans="1:6" x14ac:dyDescent="0.25">
      <c r="A244" s="335" t="str">
        <f>IF(LIVRE!D243="","",IF(LIVRE!C243="","poiuyt",LIVRE!C243))</f>
        <v/>
      </c>
      <c r="B244" t="str">
        <f>IF(D244="","",LIVRE!A243)</f>
        <v/>
      </c>
      <c r="C244" s="334" t="str">
        <f>IF(LIVRE!D243="","",LIVRE!B243)</f>
        <v/>
      </c>
      <c r="D244" t="str">
        <f>IF(LIVRE!D243="","",LIVRE!D243)</f>
        <v/>
      </c>
      <c r="E244" t="str">
        <f>IF(LIVRE!D243="","",IF(LIVRE!G243="","",LIVRE!G243))</f>
        <v/>
      </c>
      <c r="F244" t="str">
        <f>IF(LIVRE!D243="","",IF(LIVRE!H243="","",LIVRE!H243))</f>
        <v/>
      </c>
    </row>
    <row r="245" spans="1:6" x14ac:dyDescent="0.25">
      <c r="A245" s="335" t="str">
        <f>IF(LIVRE!D244="","",IF(LIVRE!C244="","poiuyt",LIVRE!C244))</f>
        <v/>
      </c>
      <c r="B245" t="str">
        <f>IF(D245="","",LIVRE!A244)</f>
        <v/>
      </c>
      <c r="C245" s="334" t="str">
        <f>IF(LIVRE!D244="","",LIVRE!B244)</f>
        <v/>
      </c>
      <c r="D245" t="str">
        <f>IF(LIVRE!D244="","",LIVRE!D244)</f>
        <v/>
      </c>
      <c r="E245" t="str">
        <f>IF(LIVRE!D244="","",IF(LIVRE!G244="","",LIVRE!G244))</f>
        <v/>
      </c>
      <c r="F245" t="str">
        <f>IF(LIVRE!D244="","",IF(LIVRE!H244="","",LIVRE!H244))</f>
        <v/>
      </c>
    </row>
    <row r="246" spans="1:6" x14ac:dyDescent="0.25">
      <c r="A246" s="335" t="str">
        <f>IF(LIVRE!D245="","",IF(LIVRE!C245="","poiuyt",LIVRE!C245))</f>
        <v/>
      </c>
      <c r="B246" t="str">
        <f>IF(D246="","",LIVRE!A245)</f>
        <v/>
      </c>
      <c r="C246" s="334" t="str">
        <f>IF(LIVRE!D245="","",LIVRE!B245)</f>
        <v/>
      </c>
      <c r="D246" t="str">
        <f>IF(LIVRE!D245="","",LIVRE!D245)</f>
        <v/>
      </c>
      <c r="E246" t="str">
        <f>IF(LIVRE!D245="","",IF(LIVRE!G245="","",LIVRE!G245))</f>
        <v/>
      </c>
      <c r="F246" t="str">
        <f>IF(LIVRE!D245="","",IF(LIVRE!H245="","",LIVRE!H245))</f>
        <v/>
      </c>
    </row>
    <row r="247" spans="1:6" x14ac:dyDescent="0.25">
      <c r="A247" s="335" t="str">
        <f>IF(LIVRE!D246="","",IF(LIVRE!C246="","poiuyt",LIVRE!C246))</f>
        <v/>
      </c>
      <c r="B247" t="str">
        <f>IF(D247="","",LIVRE!A246)</f>
        <v/>
      </c>
      <c r="C247" s="334" t="str">
        <f>IF(LIVRE!D246="","",LIVRE!B246)</f>
        <v/>
      </c>
      <c r="D247" t="str">
        <f>IF(LIVRE!D246="","",LIVRE!D246)</f>
        <v/>
      </c>
      <c r="E247" t="str">
        <f>IF(LIVRE!D246="","",IF(LIVRE!G246="","",LIVRE!G246))</f>
        <v/>
      </c>
      <c r="F247" t="str">
        <f>IF(LIVRE!D246="","",IF(LIVRE!H246="","",LIVRE!H246))</f>
        <v/>
      </c>
    </row>
    <row r="248" spans="1:6" x14ac:dyDescent="0.25">
      <c r="A248" s="335" t="str">
        <f>IF(LIVRE!D247="","",IF(LIVRE!C247="","poiuyt",LIVRE!C247))</f>
        <v/>
      </c>
      <c r="B248" t="str">
        <f>IF(D248="","",LIVRE!A247)</f>
        <v/>
      </c>
      <c r="C248" s="334" t="str">
        <f>IF(LIVRE!D247="","",LIVRE!B247)</f>
        <v/>
      </c>
      <c r="D248" t="str">
        <f>IF(LIVRE!D247="","",LIVRE!D247)</f>
        <v/>
      </c>
      <c r="E248" t="str">
        <f>IF(LIVRE!D247="","",IF(LIVRE!G247="","",LIVRE!G247))</f>
        <v/>
      </c>
      <c r="F248" t="str">
        <f>IF(LIVRE!D247="","",IF(LIVRE!H247="","",LIVRE!H247))</f>
        <v/>
      </c>
    </row>
    <row r="249" spans="1:6" x14ac:dyDescent="0.25">
      <c r="A249" s="335" t="str">
        <f>IF(LIVRE!D248="","",IF(LIVRE!C248="","poiuyt",LIVRE!C248))</f>
        <v/>
      </c>
      <c r="B249" t="str">
        <f>IF(D249="","",LIVRE!A248)</f>
        <v/>
      </c>
      <c r="C249" s="334" t="str">
        <f>IF(LIVRE!D248="","",LIVRE!B248)</f>
        <v/>
      </c>
      <c r="D249" t="str">
        <f>IF(LIVRE!D248="","",LIVRE!D248)</f>
        <v/>
      </c>
      <c r="E249" t="str">
        <f>IF(LIVRE!D248="","",IF(LIVRE!G248="","",LIVRE!G248))</f>
        <v/>
      </c>
      <c r="F249" t="str">
        <f>IF(LIVRE!D248="","",IF(LIVRE!H248="","",LIVRE!H248))</f>
        <v/>
      </c>
    </row>
    <row r="250" spans="1:6" x14ac:dyDescent="0.25">
      <c r="A250" s="335" t="str">
        <f>IF(LIVRE!D249="","",IF(LIVRE!C249="","poiuyt",LIVRE!C249))</f>
        <v/>
      </c>
      <c r="B250" t="str">
        <f>IF(D250="","",LIVRE!A249)</f>
        <v/>
      </c>
      <c r="C250" s="334" t="str">
        <f>IF(LIVRE!D249="","",LIVRE!B249)</f>
        <v/>
      </c>
      <c r="D250" t="str">
        <f>IF(LIVRE!D249="","",LIVRE!D249)</f>
        <v/>
      </c>
      <c r="E250" t="str">
        <f>IF(LIVRE!D249="","",IF(LIVRE!G249="","",LIVRE!G249))</f>
        <v/>
      </c>
      <c r="F250" t="str">
        <f>IF(LIVRE!D249="","",IF(LIVRE!H249="","",LIVRE!H249))</f>
        <v/>
      </c>
    </row>
    <row r="251" spans="1:6" x14ac:dyDescent="0.25">
      <c r="A251" s="335" t="str">
        <f>IF(LIVRE!D250="","",IF(LIVRE!C250="","poiuyt",LIVRE!C250))</f>
        <v/>
      </c>
      <c r="B251" t="str">
        <f>IF(D251="","",LIVRE!A250)</f>
        <v/>
      </c>
      <c r="C251" s="334" t="str">
        <f>IF(LIVRE!D250="","",LIVRE!B250)</f>
        <v/>
      </c>
      <c r="D251" t="str">
        <f>IF(LIVRE!D250="","",LIVRE!D250)</f>
        <v/>
      </c>
      <c r="E251" t="str">
        <f>IF(LIVRE!D250="","",IF(LIVRE!G250="","",LIVRE!G250))</f>
        <v/>
      </c>
      <c r="F251" t="str">
        <f>IF(LIVRE!D250="","",IF(LIVRE!H250="","",LIVRE!H250))</f>
        <v/>
      </c>
    </row>
    <row r="252" spans="1:6" x14ac:dyDescent="0.25">
      <c r="A252" s="335" t="str">
        <f>IF(LIVRE!D251="","",IF(LIVRE!C251="","poiuyt",LIVRE!C251))</f>
        <v/>
      </c>
      <c r="B252" t="str">
        <f>IF(D252="","",LIVRE!A251)</f>
        <v/>
      </c>
      <c r="C252" s="334" t="str">
        <f>IF(LIVRE!D251="","",LIVRE!B251)</f>
        <v/>
      </c>
      <c r="D252" t="str">
        <f>IF(LIVRE!D251="","",LIVRE!D251)</f>
        <v/>
      </c>
      <c r="E252" t="str">
        <f>IF(LIVRE!D251="","",IF(LIVRE!G251="","",LIVRE!G251))</f>
        <v/>
      </c>
      <c r="F252" t="str">
        <f>IF(LIVRE!D251="","",IF(LIVRE!H251="","",LIVRE!H251))</f>
        <v/>
      </c>
    </row>
    <row r="253" spans="1:6" x14ac:dyDescent="0.25">
      <c r="A253" s="335" t="str">
        <f>IF(LIVRE!D252="","",IF(LIVRE!C252="","poiuyt",LIVRE!C252))</f>
        <v/>
      </c>
      <c r="B253" t="str">
        <f>IF(D253="","",LIVRE!A252)</f>
        <v/>
      </c>
      <c r="C253" s="334" t="str">
        <f>IF(LIVRE!D252="","",LIVRE!B252)</f>
        <v/>
      </c>
      <c r="D253" t="str">
        <f>IF(LIVRE!D252="","",LIVRE!D252)</f>
        <v/>
      </c>
      <c r="E253" t="str">
        <f>IF(LIVRE!D252="","",IF(LIVRE!G252="","",LIVRE!G252))</f>
        <v/>
      </c>
      <c r="F253" t="str">
        <f>IF(LIVRE!D252="","",IF(LIVRE!H252="","",LIVRE!H252))</f>
        <v/>
      </c>
    </row>
    <row r="254" spans="1:6" x14ac:dyDescent="0.25">
      <c r="A254" s="335" t="str">
        <f>IF(LIVRE!D253="","",IF(LIVRE!C253="","poiuyt",LIVRE!C253))</f>
        <v/>
      </c>
      <c r="B254" t="str">
        <f>IF(D254="","",LIVRE!A253)</f>
        <v/>
      </c>
      <c r="C254" s="334" t="str">
        <f>IF(LIVRE!D253="","",LIVRE!B253)</f>
        <v/>
      </c>
      <c r="D254" t="str">
        <f>IF(LIVRE!D253="","",LIVRE!D253)</f>
        <v/>
      </c>
      <c r="E254" t="str">
        <f>IF(LIVRE!D253="","",IF(LIVRE!G253="","",LIVRE!G253))</f>
        <v/>
      </c>
      <c r="F254" t="str">
        <f>IF(LIVRE!D253="","",IF(LIVRE!H253="","",LIVRE!H253))</f>
        <v/>
      </c>
    </row>
    <row r="255" spans="1:6" x14ac:dyDescent="0.25">
      <c r="A255" s="335" t="str">
        <f>IF(LIVRE!D254="","",IF(LIVRE!C254="","poiuyt",LIVRE!C254))</f>
        <v/>
      </c>
      <c r="B255" t="str">
        <f>IF(D255="","",LIVRE!A254)</f>
        <v/>
      </c>
      <c r="C255" s="334" t="str">
        <f>IF(LIVRE!D254="","",LIVRE!B254)</f>
        <v/>
      </c>
      <c r="D255" t="str">
        <f>IF(LIVRE!D254="","",LIVRE!D254)</f>
        <v/>
      </c>
      <c r="E255" t="str">
        <f>IF(LIVRE!D254="","",IF(LIVRE!G254="","",LIVRE!G254))</f>
        <v/>
      </c>
      <c r="F255" t="str">
        <f>IF(LIVRE!D254="","",IF(LIVRE!H254="","",LIVRE!H254))</f>
        <v/>
      </c>
    </row>
    <row r="256" spans="1:6" x14ac:dyDescent="0.25">
      <c r="A256" s="335" t="str">
        <f>IF(LIVRE!D255="","",IF(LIVRE!C255="","poiuyt",LIVRE!C255))</f>
        <v/>
      </c>
      <c r="B256" t="str">
        <f>IF(D256="","",LIVRE!A255)</f>
        <v/>
      </c>
      <c r="C256" s="334" t="str">
        <f>IF(LIVRE!D255="","",LIVRE!B255)</f>
        <v/>
      </c>
      <c r="D256" t="str">
        <f>IF(LIVRE!D255="","",LIVRE!D255)</f>
        <v/>
      </c>
      <c r="E256" t="str">
        <f>IF(LIVRE!D255="","",IF(LIVRE!G255="","",LIVRE!G255))</f>
        <v/>
      </c>
      <c r="F256" t="str">
        <f>IF(LIVRE!D255="","",IF(LIVRE!H255="","",LIVRE!H255))</f>
        <v/>
      </c>
    </row>
    <row r="257" spans="1:6" x14ac:dyDescent="0.25">
      <c r="A257" s="335" t="str">
        <f>IF(LIVRE!D256="","",IF(LIVRE!C256="","poiuyt",LIVRE!C256))</f>
        <v/>
      </c>
      <c r="B257" t="str">
        <f>IF(D257="","",LIVRE!A256)</f>
        <v/>
      </c>
      <c r="C257" s="334" t="str">
        <f>IF(LIVRE!D256="","",LIVRE!B256)</f>
        <v/>
      </c>
      <c r="D257" t="str">
        <f>IF(LIVRE!D256="","",LIVRE!D256)</f>
        <v/>
      </c>
      <c r="E257" t="str">
        <f>IF(LIVRE!D256="","",IF(LIVRE!G256="","",LIVRE!G256))</f>
        <v/>
      </c>
      <c r="F257" t="str">
        <f>IF(LIVRE!D256="","",IF(LIVRE!H256="","",LIVRE!H256))</f>
        <v/>
      </c>
    </row>
    <row r="258" spans="1:6" x14ac:dyDescent="0.25">
      <c r="A258" s="335" t="str">
        <f>IF(LIVRE!D257="","",IF(LIVRE!C257="","poiuyt",LIVRE!C257))</f>
        <v/>
      </c>
      <c r="B258" t="str">
        <f>IF(D258="","",LIVRE!A257)</f>
        <v/>
      </c>
      <c r="C258" s="334" t="str">
        <f>IF(LIVRE!D257="","",LIVRE!B257)</f>
        <v/>
      </c>
      <c r="D258" t="str">
        <f>IF(LIVRE!D257="","",LIVRE!D257)</f>
        <v/>
      </c>
      <c r="E258" t="str">
        <f>IF(LIVRE!D257="","",IF(LIVRE!G257="","",LIVRE!G257))</f>
        <v/>
      </c>
      <c r="F258" t="str">
        <f>IF(LIVRE!D257="","",IF(LIVRE!H257="","",LIVRE!H257))</f>
        <v/>
      </c>
    </row>
    <row r="259" spans="1:6" x14ac:dyDescent="0.25">
      <c r="A259" s="335" t="str">
        <f>IF(LIVRE!D258="","",IF(LIVRE!C258="","poiuyt",LIVRE!C258))</f>
        <v/>
      </c>
      <c r="B259" t="str">
        <f>IF(D259="","",LIVRE!A258)</f>
        <v/>
      </c>
      <c r="C259" s="334" t="str">
        <f>IF(LIVRE!D258="","",LIVRE!B258)</f>
        <v/>
      </c>
      <c r="D259" t="str">
        <f>IF(LIVRE!D258="","",LIVRE!D258)</f>
        <v/>
      </c>
      <c r="E259" t="str">
        <f>IF(LIVRE!D258="","",IF(LIVRE!G258="","",LIVRE!G258))</f>
        <v/>
      </c>
      <c r="F259" t="str">
        <f>IF(LIVRE!D258="","",IF(LIVRE!H258="","",LIVRE!H258))</f>
        <v/>
      </c>
    </row>
    <row r="260" spans="1:6" x14ac:dyDescent="0.25">
      <c r="A260" s="335" t="str">
        <f>IF(LIVRE!D259="","",IF(LIVRE!C259="","poiuyt",LIVRE!C259))</f>
        <v/>
      </c>
      <c r="B260" t="str">
        <f>IF(D260="","",LIVRE!A259)</f>
        <v/>
      </c>
      <c r="C260" s="334" t="str">
        <f>IF(LIVRE!D259="","",LIVRE!B259)</f>
        <v/>
      </c>
      <c r="D260" t="str">
        <f>IF(LIVRE!D259="","",LIVRE!D259)</f>
        <v/>
      </c>
      <c r="E260" t="str">
        <f>IF(LIVRE!D259="","",IF(LIVRE!G259="","",LIVRE!G259))</f>
        <v/>
      </c>
      <c r="F260" t="str">
        <f>IF(LIVRE!D259="","",IF(LIVRE!H259="","",LIVRE!H259))</f>
        <v/>
      </c>
    </row>
    <row r="261" spans="1:6" x14ac:dyDescent="0.25">
      <c r="A261" s="335" t="str">
        <f>IF(LIVRE!D260="","",IF(LIVRE!C260="","poiuyt",LIVRE!C260))</f>
        <v/>
      </c>
      <c r="B261" t="str">
        <f>IF(D261="","",LIVRE!A260)</f>
        <v/>
      </c>
      <c r="C261" s="334" t="str">
        <f>IF(LIVRE!D260="","",LIVRE!B260)</f>
        <v/>
      </c>
      <c r="D261" t="str">
        <f>IF(LIVRE!D260="","",LIVRE!D260)</f>
        <v/>
      </c>
      <c r="E261" t="str">
        <f>IF(LIVRE!D260="","",IF(LIVRE!G260="","",LIVRE!G260))</f>
        <v/>
      </c>
      <c r="F261" t="str">
        <f>IF(LIVRE!D260="","",IF(LIVRE!H260="","",LIVRE!H260))</f>
        <v/>
      </c>
    </row>
    <row r="262" spans="1:6" x14ac:dyDescent="0.25">
      <c r="A262" s="335" t="str">
        <f>IF(LIVRE!D261="","",IF(LIVRE!C261="","poiuyt",LIVRE!C261))</f>
        <v/>
      </c>
      <c r="B262" t="str">
        <f>IF(D262="","",LIVRE!A261)</f>
        <v/>
      </c>
      <c r="C262" s="334" t="str">
        <f>IF(LIVRE!D261="","",LIVRE!B261)</f>
        <v/>
      </c>
      <c r="D262" t="str">
        <f>IF(LIVRE!D261="","",LIVRE!D261)</f>
        <v/>
      </c>
      <c r="E262" t="str">
        <f>IF(LIVRE!D261="","",IF(LIVRE!G261="","",LIVRE!G261))</f>
        <v/>
      </c>
      <c r="F262" t="str">
        <f>IF(LIVRE!D261="","",IF(LIVRE!H261="","",LIVRE!H261))</f>
        <v/>
      </c>
    </row>
    <row r="263" spans="1:6" x14ac:dyDescent="0.25">
      <c r="A263" s="335" t="str">
        <f>IF(LIVRE!D262="","",IF(LIVRE!C262="","poiuyt",LIVRE!C262))</f>
        <v/>
      </c>
      <c r="B263" t="str">
        <f>IF(D263="","",LIVRE!A262)</f>
        <v/>
      </c>
      <c r="C263" s="334" t="str">
        <f>IF(LIVRE!D262="","",LIVRE!B262)</f>
        <v/>
      </c>
      <c r="D263" t="str">
        <f>IF(LIVRE!D262="","",LIVRE!D262)</f>
        <v/>
      </c>
      <c r="E263" t="str">
        <f>IF(LIVRE!D262="","",IF(LIVRE!G262="","",LIVRE!G262))</f>
        <v/>
      </c>
      <c r="F263" t="str">
        <f>IF(LIVRE!D262="","",IF(LIVRE!H262="","",LIVRE!H262))</f>
        <v/>
      </c>
    </row>
    <row r="264" spans="1:6" x14ac:dyDescent="0.25">
      <c r="A264" s="335" t="str">
        <f>IF(LIVRE!D263="","",IF(LIVRE!C263="","poiuyt",LIVRE!C263))</f>
        <v/>
      </c>
      <c r="B264" t="str">
        <f>IF(D264="","",LIVRE!A263)</f>
        <v/>
      </c>
      <c r="C264" s="334" t="str">
        <f>IF(LIVRE!D263="","",LIVRE!B263)</f>
        <v/>
      </c>
      <c r="D264" t="str">
        <f>IF(LIVRE!D263="","",LIVRE!D263)</f>
        <v/>
      </c>
      <c r="E264" t="str">
        <f>IF(LIVRE!D263="","",IF(LIVRE!G263="","",LIVRE!G263))</f>
        <v/>
      </c>
      <c r="F264" t="str">
        <f>IF(LIVRE!D263="","",IF(LIVRE!H263="","",LIVRE!H263))</f>
        <v/>
      </c>
    </row>
    <row r="265" spans="1:6" x14ac:dyDescent="0.25">
      <c r="A265" s="335" t="str">
        <f>IF(LIVRE!D264="","",IF(LIVRE!C264="","poiuyt",LIVRE!C264))</f>
        <v/>
      </c>
      <c r="B265" t="str">
        <f>IF(D265="","",LIVRE!A264)</f>
        <v/>
      </c>
      <c r="C265" s="334" t="str">
        <f>IF(LIVRE!D264="","",LIVRE!B264)</f>
        <v/>
      </c>
      <c r="D265" t="str">
        <f>IF(LIVRE!D264="","",LIVRE!D264)</f>
        <v/>
      </c>
      <c r="E265" t="str">
        <f>IF(LIVRE!D264="","",IF(LIVRE!G264="","",LIVRE!G264))</f>
        <v/>
      </c>
      <c r="F265" t="str">
        <f>IF(LIVRE!D264="","",IF(LIVRE!H264="","",LIVRE!H264))</f>
        <v/>
      </c>
    </row>
    <row r="266" spans="1:6" x14ac:dyDescent="0.25">
      <c r="A266" s="335" t="str">
        <f>IF(LIVRE!D265="","",IF(LIVRE!C265="","poiuyt",LIVRE!C265))</f>
        <v/>
      </c>
      <c r="B266" t="str">
        <f>IF(D266="","",LIVRE!A265)</f>
        <v/>
      </c>
      <c r="C266" s="334" t="str">
        <f>IF(LIVRE!D265="","",LIVRE!B265)</f>
        <v/>
      </c>
      <c r="D266" t="str">
        <f>IF(LIVRE!D265="","",LIVRE!D265)</f>
        <v/>
      </c>
      <c r="E266" t="str">
        <f>IF(LIVRE!D265="","",IF(LIVRE!G265="","",LIVRE!G265))</f>
        <v/>
      </c>
      <c r="F266" t="str">
        <f>IF(LIVRE!D265="","",IF(LIVRE!H265="","",LIVRE!H265))</f>
        <v/>
      </c>
    </row>
    <row r="267" spans="1:6" x14ac:dyDescent="0.25">
      <c r="A267" s="335" t="str">
        <f>IF(LIVRE!D266="","",IF(LIVRE!C266="","poiuyt",LIVRE!C266))</f>
        <v/>
      </c>
      <c r="B267" t="str">
        <f>IF(D267="","",LIVRE!A266)</f>
        <v/>
      </c>
      <c r="C267" s="334" t="str">
        <f>IF(LIVRE!D266="","",LIVRE!B266)</f>
        <v/>
      </c>
      <c r="D267" t="str">
        <f>IF(LIVRE!D266="","",LIVRE!D266)</f>
        <v/>
      </c>
      <c r="E267" t="str">
        <f>IF(LIVRE!D266="","",IF(LIVRE!G266="","",LIVRE!G266))</f>
        <v/>
      </c>
      <c r="F267" t="str">
        <f>IF(LIVRE!D266="","",IF(LIVRE!H266="","",LIVRE!H266))</f>
        <v/>
      </c>
    </row>
    <row r="268" spans="1:6" x14ac:dyDescent="0.25">
      <c r="A268" s="335" t="str">
        <f>IF(LIVRE!D267="","",IF(LIVRE!C267="","poiuyt",LIVRE!C267))</f>
        <v/>
      </c>
      <c r="B268" t="str">
        <f>IF(D268="","",LIVRE!A267)</f>
        <v/>
      </c>
      <c r="C268" s="334" t="str">
        <f>IF(LIVRE!D267="","",LIVRE!B267)</f>
        <v/>
      </c>
      <c r="D268" t="str">
        <f>IF(LIVRE!D267="","",LIVRE!D267)</f>
        <v/>
      </c>
      <c r="E268" t="str">
        <f>IF(LIVRE!D267="","",IF(LIVRE!G267="","",LIVRE!G267))</f>
        <v/>
      </c>
      <c r="F268" t="str">
        <f>IF(LIVRE!D267="","",IF(LIVRE!H267="","",LIVRE!H267))</f>
        <v/>
      </c>
    </row>
    <row r="269" spans="1:6" x14ac:dyDescent="0.25">
      <c r="A269" s="335" t="str">
        <f>IF(LIVRE!D268="","",IF(LIVRE!C268="","poiuyt",LIVRE!C268))</f>
        <v/>
      </c>
      <c r="B269" t="str">
        <f>IF(D269="","",LIVRE!A268)</f>
        <v/>
      </c>
      <c r="C269" s="334" t="str">
        <f>IF(LIVRE!D268="","",LIVRE!B268)</f>
        <v/>
      </c>
      <c r="D269" t="str">
        <f>IF(LIVRE!D268="","",LIVRE!D268)</f>
        <v/>
      </c>
      <c r="E269" t="str">
        <f>IF(LIVRE!D268="","",IF(LIVRE!G268="","",LIVRE!G268))</f>
        <v/>
      </c>
      <c r="F269" t="str">
        <f>IF(LIVRE!D268="","",IF(LIVRE!H268="","",LIVRE!H268))</f>
        <v/>
      </c>
    </row>
    <row r="270" spans="1:6" x14ac:dyDescent="0.25">
      <c r="A270" s="335" t="str">
        <f>IF(LIVRE!D269="","",IF(LIVRE!C269="","poiuyt",LIVRE!C269))</f>
        <v/>
      </c>
      <c r="B270" t="str">
        <f>IF(D270="","",LIVRE!A269)</f>
        <v/>
      </c>
      <c r="C270" s="334" t="str">
        <f>IF(LIVRE!D269="","",LIVRE!B269)</f>
        <v/>
      </c>
      <c r="D270" t="str">
        <f>IF(LIVRE!D269="","",LIVRE!D269)</f>
        <v/>
      </c>
      <c r="E270" t="str">
        <f>IF(LIVRE!D269="","",IF(LIVRE!G269="","",LIVRE!G269))</f>
        <v/>
      </c>
      <c r="F270" t="str">
        <f>IF(LIVRE!D269="","",IF(LIVRE!H269="","",LIVRE!H269))</f>
        <v/>
      </c>
    </row>
    <row r="271" spans="1:6" x14ac:dyDescent="0.25">
      <c r="A271" s="335" t="str">
        <f>IF(LIVRE!D270="","",IF(LIVRE!C270="","poiuyt",LIVRE!C270))</f>
        <v/>
      </c>
      <c r="B271" t="str">
        <f>IF(D271="","",LIVRE!A270)</f>
        <v/>
      </c>
      <c r="C271" s="334" t="str">
        <f>IF(LIVRE!D270="","",LIVRE!B270)</f>
        <v/>
      </c>
      <c r="D271" t="str">
        <f>IF(LIVRE!D270="","",LIVRE!D270)</f>
        <v/>
      </c>
      <c r="E271" t="str">
        <f>IF(LIVRE!D270="","",IF(LIVRE!G270="","",LIVRE!G270))</f>
        <v/>
      </c>
      <c r="F271" t="str">
        <f>IF(LIVRE!D270="","",IF(LIVRE!H270="","",LIVRE!H270))</f>
        <v/>
      </c>
    </row>
    <row r="272" spans="1:6" x14ac:dyDescent="0.25">
      <c r="A272" s="335" t="str">
        <f>IF(LIVRE!D271="","",IF(LIVRE!C271="","poiuyt",LIVRE!C271))</f>
        <v/>
      </c>
      <c r="B272" t="str">
        <f>IF(D272="","",LIVRE!A271)</f>
        <v/>
      </c>
      <c r="C272" s="334" t="str">
        <f>IF(LIVRE!D271="","",LIVRE!B271)</f>
        <v/>
      </c>
      <c r="D272" t="str">
        <f>IF(LIVRE!D271="","",LIVRE!D271)</f>
        <v/>
      </c>
      <c r="E272" t="str">
        <f>IF(LIVRE!D271="","",IF(LIVRE!G271="","",LIVRE!G271))</f>
        <v/>
      </c>
      <c r="F272" t="str">
        <f>IF(LIVRE!D271="","",IF(LIVRE!H271="","",LIVRE!H271))</f>
        <v/>
      </c>
    </row>
    <row r="273" spans="1:6" x14ac:dyDescent="0.25">
      <c r="A273" s="335" t="str">
        <f>IF(LIVRE!D272="","",IF(LIVRE!C272="","poiuyt",LIVRE!C272))</f>
        <v/>
      </c>
      <c r="B273" t="str">
        <f>IF(D273="","",LIVRE!A272)</f>
        <v/>
      </c>
      <c r="C273" s="334" t="str">
        <f>IF(LIVRE!D272="","",LIVRE!B272)</f>
        <v/>
      </c>
      <c r="D273" t="str">
        <f>IF(LIVRE!D272="","",LIVRE!D272)</f>
        <v/>
      </c>
      <c r="E273" t="str">
        <f>IF(LIVRE!D272="","",IF(LIVRE!G272="","",LIVRE!G272))</f>
        <v/>
      </c>
      <c r="F273" t="str">
        <f>IF(LIVRE!D272="","",IF(LIVRE!H272="","",LIVRE!H272))</f>
        <v/>
      </c>
    </row>
    <row r="274" spans="1:6" x14ac:dyDescent="0.25">
      <c r="A274" s="335" t="str">
        <f>IF(LIVRE!D273="","",IF(LIVRE!C273="","poiuyt",LIVRE!C273))</f>
        <v/>
      </c>
      <c r="B274" t="str">
        <f>IF(D274="","",LIVRE!A273)</f>
        <v/>
      </c>
      <c r="C274" s="334" t="str">
        <f>IF(LIVRE!D273="","",LIVRE!B273)</f>
        <v/>
      </c>
      <c r="D274" t="str">
        <f>IF(LIVRE!D273="","",LIVRE!D273)</f>
        <v/>
      </c>
      <c r="E274" t="str">
        <f>IF(LIVRE!D273="","",IF(LIVRE!G273="","",LIVRE!G273))</f>
        <v/>
      </c>
      <c r="F274" t="str">
        <f>IF(LIVRE!D273="","",IF(LIVRE!H273="","",LIVRE!H273))</f>
        <v/>
      </c>
    </row>
    <row r="275" spans="1:6" x14ac:dyDescent="0.25">
      <c r="A275" s="335" t="str">
        <f>IF(LIVRE!D274="","",IF(LIVRE!C274="","poiuyt",LIVRE!C274))</f>
        <v/>
      </c>
      <c r="B275" t="str">
        <f>IF(D275="","",LIVRE!A274)</f>
        <v/>
      </c>
      <c r="C275" s="334" t="str">
        <f>IF(LIVRE!D274="","",LIVRE!B274)</f>
        <v/>
      </c>
      <c r="D275" t="str">
        <f>IF(LIVRE!D274="","",LIVRE!D274)</f>
        <v/>
      </c>
      <c r="E275" t="str">
        <f>IF(LIVRE!D274="","",IF(LIVRE!G274="","",LIVRE!G274))</f>
        <v/>
      </c>
      <c r="F275" t="str">
        <f>IF(LIVRE!D274="","",IF(LIVRE!H274="","",LIVRE!H274))</f>
        <v/>
      </c>
    </row>
    <row r="276" spans="1:6" x14ac:dyDescent="0.25">
      <c r="A276" s="335" t="str">
        <f>IF(LIVRE!D275="","",IF(LIVRE!C275="","poiuyt",LIVRE!C275))</f>
        <v/>
      </c>
      <c r="B276" t="str">
        <f>IF(D276="","",LIVRE!A275)</f>
        <v/>
      </c>
      <c r="C276" s="334" t="str">
        <f>IF(LIVRE!D275="","",LIVRE!B275)</f>
        <v/>
      </c>
      <c r="D276" t="str">
        <f>IF(LIVRE!D275="","",LIVRE!D275)</f>
        <v/>
      </c>
      <c r="E276" t="str">
        <f>IF(LIVRE!D275="","",IF(LIVRE!G275="","",LIVRE!G275))</f>
        <v/>
      </c>
      <c r="F276" t="str">
        <f>IF(LIVRE!D275="","",IF(LIVRE!H275="","",LIVRE!H275))</f>
        <v/>
      </c>
    </row>
    <row r="277" spans="1:6" x14ac:dyDescent="0.25">
      <c r="A277" s="335" t="str">
        <f>IF(LIVRE!D276="","",IF(LIVRE!C276="","poiuyt",LIVRE!C276))</f>
        <v/>
      </c>
      <c r="B277" t="str">
        <f>IF(D277="","",LIVRE!A276)</f>
        <v/>
      </c>
      <c r="C277" s="334" t="str">
        <f>IF(LIVRE!D276="","",LIVRE!B276)</f>
        <v/>
      </c>
      <c r="D277" t="str">
        <f>IF(LIVRE!D276="","",LIVRE!D276)</f>
        <v/>
      </c>
      <c r="E277" t="str">
        <f>IF(LIVRE!D276="","",IF(LIVRE!G276="","",LIVRE!G276))</f>
        <v/>
      </c>
      <c r="F277" t="str">
        <f>IF(LIVRE!D276="","",IF(LIVRE!H276="","",LIVRE!H276))</f>
        <v/>
      </c>
    </row>
    <row r="278" spans="1:6" x14ac:dyDescent="0.25">
      <c r="A278" s="335" t="str">
        <f>IF(LIVRE!D277="","",IF(LIVRE!C277="","poiuyt",LIVRE!C277))</f>
        <v/>
      </c>
      <c r="B278" t="str">
        <f>IF(D278="","",LIVRE!A277)</f>
        <v/>
      </c>
      <c r="C278" s="334" t="str">
        <f>IF(LIVRE!D277="","",LIVRE!B277)</f>
        <v/>
      </c>
      <c r="D278" t="str">
        <f>IF(LIVRE!D277="","",LIVRE!D277)</f>
        <v/>
      </c>
      <c r="E278" t="str">
        <f>IF(LIVRE!D277="","",IF(LIVRE!G277="","",LIVRE!G277))</f>
        <v/>
      </c>
      <c r="F278" t="str">
        <f>IF(LIVRE!D277="","",IF(LIVRE!H277="","",LIVRE!H277))</f>
        <v/>
      </c>
    </row>
    <row r="279" spans="1:6" x14ac:dyDescent="0.25">
      <c r="A279" s="335" t="str">
        <f>IF(LIVRE!D278="","",IF(LIVRE!C278="","poiuyt",LIVRE!C278))</f>
        <v/>
      </c>
      <c r="B279" t="str">
        <f>IF(D279="","",LIVRE!A278)</f>
        <v/>
      </c>
      <c r="C279" s="334" t="str">
        <f>IF(LIVRE!D278="","",LIVRE!B278)</f>
        <v/>
      </c>
      <c r="D279" t="str">
        <f>IF(LIVRE!D278="","",LIVRE!D278)</f>
        <v/>
      </c>
      <c r="E279" t="str">
        <f>IF(LIVRE!D278="","",IF(LIVRE!G278="","",LIVRE!G278))</f>
        <v/>
      </c>
      <c r="F279" t="str">
        <f>IF(LIVRE!D278="","",IF(LIVRE!H278="","",LIVRE!H278))</f>
        <v/>
      </c>
    </row>
    <row r="280" spans="1:6" x14ac:dyDescent="0.25">
      <c r="A280" s="335" t="str">
        <f>IF(LIVRE!D279="","",IF(LIVRE!C279="","poiuyt",LIVRE!C279))</f>
        <v/>
      </c>
      <c r="B280" t="str">
        <f>IF(D280="","",LIVRE!A279)</f>
        <v/>
      </c>
      <c r="C280" s="334" t="str">
        <f>IF(LIVRE!D279="","",LIVRE!B279)</f>
        <v/>
      </c>
      <c r="D280" t="str">
        <f>IF(LIVRE!D279="","",LIVRE!D279)</f>
        <v/>
      </c>
      <c r="E280" t="str">
        <f>IF(LIVRE!D279="","",IF(LIVRE!G279="","",LIVRE!G279))</f>
        <v/>
      </c>
      <c r="F280" t="str">
        <f>IF(LIVRE!D279="","",IF(LIVRE!H279="","",LIVRE!H279))</f>
        <v/>
      </c>
    </row>
    <row r="281" spans="1:6" x14ac:dyDescent="0.25">
      <c r="A281" s="335" t="str">
        <f>IF(LIVRE!D280="","",IF(LIVRE!C280="","poiuyt",LIVRE!C280))</f>
        <v/>
      </c>
      <c r="B281" t="str">
        <f>IF(D281="","",LIVRE!A280)</f>
        <v/>
      </c>
      <c r="C281" s="334" t="str">
        <f>IF(LIVRE!D280="","",LIVRE!B280)</f>
        <v/>
      </c>
      <c r="D281" t="str">
        <f>IF(LIVRE!D280="","",LIVRE!D280)</f>
        <v/>
      </c>
      <c r="E281" t="str">
        <f>IF(LIVRE!D280="","",IF(LIVRE!G280="","",LIVRE!G280))</f>
        <v/>
      </c>
      <c r="F281" t="str">
        <f>IF(LIVRE!D280="","",IF(LIVRE!H280="","",LIVRE!H280))</f>
        <v/>
      </c>
    </row>
    <row r="282" spans="1:6" x14ac:dyDescent="0.25">
      <c r="A282" s="335" t="str">
        <f>IF(LIVRE!D281="","",IF(LIVRE!C281="","poiuyt",LIVRE!C281))</f>
        <v/>
      </c>
      <c r="B282" t="str">
        <f>IF(D282="","",LIVRE!A281)</f>
        <v/>
      </c>
      <c r="C282" s="334" t="str">
        <f>IF(LIVRE!D281="","",LIVRE!B281)</f>
        <v/>
      </c>
      <c r="D282" t="str">
        <f>IF(LIVRE!D281="","",LIVRE!D281)</f>
        <v/>
      </c>
      <c r="E282" t="str">
        <f>IF(LIVRE!D281="","",IF(LIVRE!G281="","",LIVRE!G281))</f>
        <v/>
      </c>
      <c r="F282" t="str">
        <f>IF(LIVRE!D281="","",IF(LIVRE!H281="","",LIVRE!H281))</f>
        <v/>
      </c>
    </row>
    <row r="283" spans="1:6" x14ac:dyDescent="0.25">
      <c r="A283" s="335" t="str">
        <f>IF(LIVRE!D282="","",IF(LIVRE!C282="","poiuyt",LIVRE!C282))</f>
        <v/>
      </c>
      <c r="B283" t="str">
        <f>IF(D283="","",LIVRE!A282)</f>
        <v/>
      </c>
      <c r="C283" s="334" t="str">
        <f>IF(LIVRE!D282="","",LIVRE!B282)</f>
        <v/>
      </c>
      <c r="D283" t="str">
        <f>IF(LIVRE!D282="","",LIVRE!D282)</f>
        <v/>
      </c>
      <c r="E283" t="str">
        <f>IF(LIVRE!D282="","",IF(LIVRE!G282="","",LIVRE!G282))</f>
        <v/>
      </c>
      <c r="F283" t="str">
        <f>IF(LIVRE!D282="","",IF(LIVRE!H282="","",LIVRE!H282))</f>
        <v/>
      </c>
    </row>
    <row r="284" spans="1:6" x14ac:dyDescent="0.25">
      <c r="A284" s="335" t="str">
        <f>IF(LIVRE!D283="","",IF(LIVRE!C283="","poiuyt",LIVRE!C283))</f>
        <v/>
      </c>
      <c r="B284" t="str">
        <f>IF(D284="","",LIVRE!A283)</f>
        <v/>
      </c>
      <c r="C284" s="334" t="str">
        <f>IF(LIVRE!D283="","",LIVRE!B283)</f>
        <v/>
      </c>
      <c r="D284" t="str">
        <f>IF(LIVRE!D283="","",LIVRE!D283)</f>
        <v/>
      </c>
      <c r="E284" t="str">
        <f>IF(LIVRE!D283="","",IF(LIVRE!G283="","",LIVRE!G283))</f>
        <v/>
      </c>
      <c r="F284" t="str">
        <f>IF(LIVRE!D283="","",IF(LIVRE!H283="","",LIVRE!H283))</f>
        <v/>
      </c>
    </row>
    <row r="285" spans="1:6" x14ac:dyDescent="0.25">
      <c r="A285" s="335" t="str">
        <f>IF(LIVRE!D284="","",IF(LIVRE!C284="","poiuyt",LIVRE!C284))</f>
        <v/>
      </c>
      <c r="B285" t="str">
        <f>IF(D285="","",LIVRE!A284)</f>
        <v/>
      </c>
      <c r="C285" s="334" t="str">
        <f>IF(LIVRE!D284="","",LIVRE!B284)</f>
        <v/>
      </c>
      <c r="D285" t="str">
        <f>IF(LIVRE!D284="","",LIVRE!D284)</f>
        <v/>
      </c>
      <c r="E285" t="str">
        <f>IF(LIVRE!D284="","",IF(LIVRE!G284="","",LIVRE!G284))</f>
        <v/>
      </c>
      <c r="F285" t="str">
        <f>IF(LIVRE!D284="","",IF(LIVRE!H284="","",LIVRE!H284))</f>
        <v/>
      </c>
    </row>
    <row r="286" spans="1:6" x14ac:dyDescent="0.25">
      <c r="A286" s="335" t="str">
        <f>IF(LIVRE!D285="","",IF(LIVRE!C285="","poiuyt",LIVRE!C285))</f>
        <v/>
      </c>
      <c r="B286" t="str">
        <f>IF(D286="","",LIVRE!A285)</f>
        <v/>
      </c>
      <c r="C286" s="334" t="str">
        <f>IF(LIVRE!D285="","",LIVRE!B285)</f>
        <v/>
      </c>
      <c r="D286" t="str">
        <f>IF(LIVRE!D285="","",LIVRE!D285)</f>
        <v/>
      </c>
      <c r="E286" t="str">
        <f>IF(LIVRE!D285="","",IF(LIVRE!G285="","",LIVRE!G285))</f>
        <v/>
      </c>
      <c r="F286" t="str">
        <f>IF(LIVRE!D285="","",IF(LIVRE!H285="","",LIVRE!H285))</f>
        <v/>
      </c>
    </row>
    <row r="287" spans="1:6" x14ac:dyDescent="0.25">
      <c r="A287" s="335" t="str">
        <f>IF(LIVRE!D286="","",IF(LIVRE!C286="","poiuyt",LIVRE!C286))</f>
        <v/>
      </c>
      <c r="B287" t="str">
        <f>IF(D287="","",LIVRE!A286)</f>
        <v/>
      </c>
      <c r="C287" s="334" t="str">
        <f>IF(LIVRE!D286="","",LIVRE!B286)</f>
        <v/>
      </c>
      <c r="D287" t="str">
        <f>IF(LIVRE!D286="","",LIVRE!D286)</f>
        <v/>
      </c>
      <c r="E287" t="str">
        <f>IF(LIVRE!D286="","",IF(LIVRE!G286="","",LIVRE!G286))</f>
        <v/>
      </c>
      <c r="F287" t="str">
        <f>IF(LIVRE!D286="","",IF(LIVRE!H286="","",LIVRE!H286))</f>
        <v/>
      </c>
    </row>
    <row r="288" spans="1:6" x14ac:dyDescent="0.25">
      <c r="A288" s="335" t="str">
        <f>IF(LIVRE!D287="","",IF(LIVRE!C287="","poiuyt",LIVRE!C287))</f>
        <v/>
      </c>
      <c r="B288" t="str">
        <f>IF(D288="","",LIVRE!A287)</f>
        <v/>
      </c>
      <c r="C288" s="334" t="str">
        <f>IF(LIVRE!D287="","",LIVRE!B287)</f>
        <v/>
      </c>
      <c r="D288" t="str">
        <f>IF(LIVRE!D287="","",LIVRE!D287)</f>
        <v/>
      </c>
      <c r="E288" t="str">
        <f>IF(LIVRE!D287="","",IF(LIVRE!G287="","",LIVRE!G287))</f>
        <v/>
      </c>
      <c r="F288" t="str">
        <f>IF(LIVRE!D287="","",IF(LIVRE!H287="","",LIVRE!H287))</f>
        <v/>
      </c>
    </row>
    <row r="289" spans="1:6" x14ac:dyDescent="0.25">
      <c r="A289" s="335" t="str">
        <f>IF(LIVRE!D288="","",IF(LIVRE!C288="","poiuyt",LIVRE!C288))</f>
        <v/>
      </c>
      <c r="B289" t="str">
        <f>IF(D289="","",LIVRE!A288)</f>
        <v/>
      </c>
      <c r="C289" s="334" t="str">
        <f>IF(LIVRE!D288="","",LIVRE!B288)</f>
        <v/>
      </c>
      <c r="D289" t="str">
        <f>IF(LIVRE!D288="","",LIVRE!D288)</f>
        <v/>
      </c>
      <c r="E289" t="str">
        <f>IF(LIVRE!D288="","",IF(LIVRE!G288="","",LIVRE!G288))</f>
        <v/>
      </c>
      <c r="F289" t="str">
        <f>IF(LIVRE!D288="","",IF(LIVRE!H288="","",LIVRE!H288))</f>
        <v/>
      </c>
    </row>
    <row r="290" spans="1:6" x14ac:dyDescent="0.25">
      <c r="A290" s="335" t="str">
        <f>IF(LIVRE!D289="","",IF(LIVRE!C289="","poiuyt",LIVRE!C289))</f>
        <v/>
      </c>
      <c r="B290" t="str">
        <f>IF(D290="","",LIVRE!A289)</f>
        <v/>
      </c>
      <c r="C290" s="334" t="str">
        <f>IF(LIVRE!D289="","",LIVRE!B289)</f>
        <v/>
      </c>
      <c r="D290" t="str">
        <f>IF(LIVRE!D289="","",LIVRE!D289)</f>
        <v/>
      </c>
      <c r="E290" t="str">
        <f>IF(LIVRE!D289="","",IF(LIVRE!G289="","",LIVRE!G289))</f>
        <v/>
      </c>
      <c r="F290" t="str">
        <f>IF(LIVRE!D289="","",IF(LIVRE!H289="","",LIVRE!H289))</f>
        <v/>
      </c>
    </row>
    <row r="291" spans="1:6" x14ac:dyDescent="0.25">
      <c r="A291" s="335" t="str">
        <f>IF(LIVRE!D290="","",IF(LIVRE!C290="","poiuyt",LIVRE!C290))</f>
        <v/>
      </c>
      <c r="B291" t="str">
        <f>IF(D291="","",LIVRE!A290)</f>
        <v/>
      </c>
      <c r="C291" s="334" t="str">
        <f>IF(LIVRE!D290="","",LIVRE!B290)</f>
        <v/>
      </c>
      <c r="D291" t="str">
        <f>IF(LIVRE!D290="","",LIVRE!D290)</f>
        <v/>
      </c>
      <c r="E291" t="str">
        <f>IF(LIVRE!D290="","",IF(LIVRE!G290="","",LIVRE!G290))</f>
        <v/>
      </c>
      <c r="F291" t="str">
        <f>IF(LIVRE!D290="","",IF(LIVRE!H290="","",LIVRE!H290))</f>
        <v/>
      </c>
    </row>
    <row r="292" spans="1:6" x14ac:dyDescent="0.25">
      <c r="A292" s="335" t="str">
        <f>IF(LIVRE!D291="","",IF(LIVRE!C291="","poiuyt",LIVRE!C291))</f>
        <v/>
      </c>
      <c r="B292" t="str">
        <f>IF(D292="","",LIVRE!A291)</f>
        <v/>
      </c>
      <c r="C292" s="334" t="str">
        <f>IF(LIVRE!D291="","",LIVRE!B291)</f>
        <v/>
      </c>
      <c r="D292" t="str">
        <f>IF(LIVRE!D291="","",LIVRE!D291)</f>
        <v/>
      </c>
      <c r="E292" t="str">
        <f>IF(LIVRE!D291="","",IF(LIVRE!G291="","",LIVRE!G291))</f>
        <v/>
      </c>
      <c r="F292" t="str">
        <f>IF(LIVRE!D291="","",IF(LIVRE!H291="","",LIVRE!H291))</f>
        <v/>
      </c>
    </row>
    <row r="293" spans="1:6" x14ac:dyDescent="0.25">
      <c r="A293" s="335" t="str">
        <f>IF(LIVRE!D292="","",IF(LIVRE!C292="","poiuyt",LIVRE!C292))</f>
        <v/>
      </c>
      <c r="B293" t="str">
        <f>IF(D293="","",LIVRE!A292)</f>
        <v/>
      </c>
      <c r="C293" s="334" t="str">
        <f>IF(LIVRE!D292="","",LIVRE!B292)</f>
        <v/>
      </c>
      <c r="D293" t="str">
        <f>IF(LIVRE!D292="","",LIVRE!D292)</f>
        <v/>
      </c>
      <c r="E293" t="str">
        <f>IF(LIVRE!D292="","",IF(LIVRE!G292="","",LIVRE!G292))</f>
        <v/>
      </c>
      <c r="F293" t="str">
        <f>IF(LIVRE!D292="","",IF(LIVRE!H292="","",LIVRE!H292))</f>
        <v/>
      </c>
    </row>
    <row r="294" spans="1:6" x14ac:dyDescent="0.25">
      <c r="A294" s="335" t="str">
        <f>IF(LIVRE!D293="","",IF(LIVRE!C293="","poiuyt",LIVRE!C293))</f>
        <v/>
      </c>
      <c r="B294" t="str">
        <f>IF(D294="","",LIVRE!A293)</f>
        <v/>
      </c>
      <c r="C294" s="334" t="str">
        <f>IF(LIVRE!D293="","",LIVRE!B293)</f>
        <v/>
      </c>
      <c r="D294" t="str">
        <f>IF(LIVRE!D293="","",LIVRE!D293)</f>
        <v/>
      </c>
      <c r="E294" t="str">
        <f>IF(LIVRE!D293="","",IF(LIVRE!G293="","",LIVRE!G293))</f>
        <v/>
      </c>
      <c r="F294" t="str">
        <f>IF(LIVRE!D293="","",IF(LIVRE!H293="","",LIVRE!H293))</f>
        <v/>
      </c>
    </row>
    <row r="295" spans="1:6" x14ac:dyDescent="0.25">
      <c r="A295" s="335" t="str">
        <f>IF(LIVRE!D294="","",IF(LIVRE!C294="","poiuyt",LIVRE!C294))</f>
        <v/>
      </c>
      <c r="B295" t="str">
        <f>IF(D295="","",LIVRE!A294)</f>
        <v/>
      </c>
      <c r="C295" s="334" t="str">
        <f>IF(LIVRE!D294="","",LIVRE!B294)</f>
        <v/>
      </c>
      <c r="D295" t="str">
        <f>IF(LIVRE!D294="","",LIVRE!D294)</f>
        <v/>
      </c>
      <c r="E295" t="str">
        <f>IF(LIVRE!D294="","",IF(LIVRE!G294="","",LIVRE!G294))</f>
        <v/>
      </c>
      <c r="F295" t="str">
        <f>IF(LIVRE!D294="","",IF(LIVRE!H294="","",LIVRE!H294))</f>
        <v/>
      </c>
    </row>
    <row r="296" spans="1:6" x14ac:dyDescent="0.25">
      <c r="A296" s="335" t="str">
        <f>IF(LIVRE!D295="","",IF(LIVRE!C295="","poiuyt",LIVRE!C295))</f>
        <v/>
      </c>
      <c r="B296" t="str">
        <f>IF(D296="","",LIVRE!A295)</f>
        <v/>
      </c>
      <c r="C296" s="334" t="str">
        <f>IF(LIVRE!D295="","",LIVRE!B295)</f>
        <v/>
      </c>
      <c r="D296" t="str">
        <f>IF(LIVRE!D295="","",LIVRE!D295)</f>
        <v/>
      </c>
      <c r="E296" t="str">
        <f>IF(LIVRE!D295="","",IF(LIVRE!G295="","",LIVRE!G295))</f>
        <v/>
      </c>
      <c r="F296" t="str">
        <f>IF(LIVRE!D295="","",IF(LIVRE!H295="","",LIVRE!H295))</f>
        <v/>
      </c>
    </row>
    <row r="297" spans="1:6" x14ac:dyDescent="0.25">
      <c r="A297" s="335" t="str">
        <f>IF(LIVRE!D296="","",IF(LIVRE!C296="","poiuyt",LIVRE!C296))</f>
        <v/>
      </c>
      <c r="B297" t="str">
        <f>IF(D297="","",LIVRE!A296)</f>
        <v/>
      </c>
      <c r="C297" s="334" t="str">
        <f>IF(LIVRE!D296="","",LIVRE!B296)</f>
        <v/>
      </c>
      <c r="D297" t="str">
        <f>IF(LIVRE!D296="","",LIVRE!D296)</f>
        <v/>
      </c>
      <c r="E297" t="str">
        <f>IF(LIVRE!D296="","",IF(LIVRE!G296="","",LIVRE!G296))</f>
        <v/>
      </c>
      <c r="F297" t="str">
        <f>IF(LIVRE!D296="","",IF(LIVRE!H296="","",LIVRE!H296))</f>
        <v/>
      </c>
    </row>
    <row r="298" spans="1:6" x14ac:dyDescent="0.25">
      <c r="A298" s="335" t="str">
        <f>IF(LIVRE!D297="","",IF(LIVRE!C297="","poiuyt",LIVRE!C297))</f>
        <v/>
      </c>
      <c r="B298" t="str">
        <f>IF(D298="","",LIVRE!A297)</f>
        <v/>
      </c>
      <c r="C298" s="334" t="str">
        <f>IF(LIVRE!D297="","",LIVRE!B297)</f>
        <v/>
      </c>
      <c r="D298" t="str">
        <f>IF(LIVRE!D297="","",LIVRE!D297)</f>
        <v/>
      </c>
      <c r="E298" t="str">
        <f>IF(LIVRE!D297="","",IF(LIVRE!G297="","",LIVRE!G297))</f>
        <v/>
      </c>
      <c r="F298" t="str">
        <f>IF(LIVRE!D297="","",IF(LIVRE!H297="","",LIVRE!H297))</f>
        <v/>
      </c>
    </row>
    <row r="299" spans="1:6" x14ac:dyDescent="0.25">
      <c r="A299" s="335" t="str">
        <f>IF(LIVRE!D298="","",IF(LIVRE!C298="","poiuyt",LIVRE!C298))</f>
        <v/>
      </c>
      <c r="B299" t="str">
        <f>IF(D299="","",LIVRE!A298)</f>
        <v/>
      </c>
      <c r="C299" s="334" t="str">
        <f>IF(LIVRE!D298="","",LIVRE!B298)</f>
        <v/>
      </c>
      <c r="D299" t="str">
        <f>IF(LIVRE!D298="","",LIVRE!D298)</f>
        <v/>
      </c>
      <c r="E299" t="str">
        <f>IF(LIVRE!D298="","",IF(LIVRE!G298="","",LIVRE!G298))</f>
        <v/>
      </c>
      <c r="F299" t="str">
        <f>IF(LIVRE!D298="","",IF(LIVRE!H298="","",LIVRE!H298))</f>
        <v/>
      </c>
    </row>
    <row r="300" spans="1:6" x14ac:dyDescent="0.25">
      <c r="A300" s="335" t="str">
        <f>IF(LIVRE!D299="","",IF(LIVRE!C299="","poiuyt",LIVRE!C299))</f>
        <v/>
      </c>
      <c r="B300" t="str">
        <f>IF(D300="","",LIVRE!A299)</f>
        <v/>
      </c>
      <c r="C300" s="334" t="str">
        <f>IF(LIVRE!D299="","",LIVRE!B299)</f>
        <v/>
      </c>
      <c r="D300" t="str">
        <f>IF(LIVRE!D299="","",LIVRE!D299)</f>
        <v/>
      </c>
      <c r="E300" t="str">
        <f>IF(LIVRE!D299="","",IF(LIVRE!G299="","",LIVRE!G299))</f>
        <v/>
      </c>
      <c r="F300" t="str">
        <f>IF(LIVRE!D299="","",IF(LIVRE!H299="","",LIVRE!H299))</f>
        <v/>
      </c>
    </row>
    <row r="301" spans="1:6" x14ac:dyDescent="0.25">
      <c r="A301" s="335" t="str">
        <f>IF(LIVRE!D300="","",IF(LIVRE!C300="","poiuyt",LIVRE!C300))</f>
        <v/>
      </c>
      <c r="B301" t="str">
        <f>IF(D301="","",LIVRE!A300)</f>
        <v/>
      </c>
      <c r="C301" s="334" t="str">
        <f>IF(LIVRE!D300="","",LIVRE!B300)</f>
        <v/>
      </c>
      <c r="D301" t="str">
        <f>IF(LIVRE!D300="","",LIVRE!D300)</f>
        <v/>
      </c>
      <c r="E301" t="str">
        <f>IF(LIVRE!D300="","",IF(LIVRE!G300="","",LIVRE!G300))</f>
        <v/>
      </c>
      <c r="F301" t="str">
        <f>IF(LIVRE!D300="","",IF(LIVRE!H300="","",LIVRE!H300))</f>
        <v/>
      </c>
    </row>
    <row r="302" spans="1:6" x14ac:dyDescent="0.25">
      <c r="A302" s="335" t="str">
        <f>IF(LIVRE!D301="","",IF(LIVRE!C301="","poiuyt",LIVRE!C301))</f>
        <v/>
      </c>
      <c r="B302" t="str">
        <f>IF(D302="","",LIVRE!A301)</f>
        <v/>
      </c>
      <c r="C302" s="334" t="str">
        <f>IF(LIVRE!D301="","",LIVRE!B301)</f>
        <v/>
      </c>
      <c r="D302" t="str">
        <f>IF(LIVRE!D301="","",LIVRE!D301)</f>
        <v/>
      </c>
      <c r="E302" t="str">
        <f>IF(LIVRE!D301="","",IF(LIVRE!G301="","",LIVRE!G301))</f>
        <v/>
      </c>
      <c r="F302" t="str">
        <f>IF(LIVRE!D301="","",IF(LIVRE!H301="","",LIVRE!H301))</f>
        <v/>
      </c>
    </row>
    <row r="303" spans="1:6" x14ac:dyDescent="0.25">
      <c r="A303" s="335" t="str">
        <f>IF(LIVRE!D302="","",IF(LIVRE!C302="","poiuyt",LIVRE!C302))</f>
        <v/>
      </c>
      <c r="B303" t="str">
        <f>IF(D303="","",LIVRE!A302)</f>
        <v/>
      </c>
      <c r="C303" s="334" t="str">
        <f>IF(LIVRE!D302="","",LIVRE!B302)</f>
        <v/>
      </c>
      <c r="D303" t="str">
        <f>IF(LIVRE!D302="","",LIVRE!D302)</f>
        <v/>
      </c>
      <c r="E303" t="str">
        <f>IF(LIVRE!D302="","",IF(LIVRE!G302="","",LIVRE!G302))</f>
        <v/>
      </c>
      <c r="F303" t="str">
        <f>IF(LIVRE!D302="","",IF(LIVRE!H302="","",LIVRE!H302))</f>
        <v/>
      </c>
    </row>
    <row r="304" spans="1:6" x14ac:dyDescent="0.25">
      <c r="A304" s="335" t="str">
        <f>IF(LIVRE!D303="","",IF(LIVRE!C303="","poiuyt",LIVRE!C303))</f>
        <v/>
      </c>
      <c r="B304" t="str">
        <f>IF(D304="","",LIVRE!A303)</f>
        <v/>
      </c>
      <c r="C304" s="334" t="str">
        <f>IF(LIVRE!D303="","",LIVRE!B303)</f>
        <v/>
      </c>
      <c r="D304" t="str">
        <f>IF(LIVRE!D303="","",LIVRE!D303)</f>
        <v/>
      </c>
      <c r="E304" t="str">
        <f>IF(LIVRE!D303="","",IF(LIVRE!G303="","",LIVRE!G303))</f>
        <v/>
      </c>
      <c r="F304" t="str">
        <f>IF(LIVRE!D303="","",IF(LIVRE!H303="","",LIVRE!H303))</f>
        <v/>
      </c>
    </row>
    <row r="305" spans="1:6" x14ac:dyDescent="0.25">
      <c r="A305" s="335" t="str">
        <f>IF(LIVRE!D304="","",IF(LIVRE!C304="","poiuyt",LIVRE!C304))</f>
        <v/>
      </c>
      <c r="B305" t="str">
        <f>IF(D305="","",LIVRE!A304)</f>
        <v/>
      </c>
      <c r="C305" s="334" t="str">
        <f>IF(LIVRE!D304="","",LIVRE!B304)</f>
        <v/>
      </c>
      <c r="D305" t="str">
        <f>IF(LIVRE!D304="","",LIVRE!D304)</f>
        <v/>
      </c>
      <c r="E305" t="str">
        <f>IF(LIVRE!D304="","",IF(LIVRE!G304="","",LIVRE!G304))</f>
        <v/>
      </c>
      <c r="F305" t="str">
        <f>IF(LIVRE!D304="","",IF(LIVRE!H304="","",LIVRE!H304))</f>
        <v/>
      </c>
    </row>
    <row r="306" spans="1:6" x14ac:dyDescent="0.25">
      <c r="A306" s="335" t="str">
        <f>IF(LIVRE!D305="","",IF(LIVRE!C305="","poiuyt",LIVRE!C305))</f>
        <v/>
      </c>
      <c r="B306" t="str">
        <f>IF(D306="","",LIVRE!A305)</f>
        <v/>
      </c>
      <c r="C306" s="334" t="str">
        <f>IF(LIVRE!D305="","",LIVRE!B305)</f>
        <v/>
      </c>
      <c r="D306" t="str">
        <f>IF(LIVRE!D305="","",LIVRE!D305)</f>
        <v/>
      </c>
      <c r="E306" t="str">
        <f>IF(LIVRE!D305="","",IF(LIVRE!G305="","",LIVRE!G305))</f>
        <v/>
      </c>
      <c r="F306" t="str">
        <f>IF(LIVRE!D305="","",IF(LIVRE!H305="","",LIVRE!H305))</f>
        <v/>
      </c>
    </row>
    <row r="307" spans="1:6" x14ac:dyDescent="0.25">
      <c r="A307" s="335" t="str">
        <f>IF(LIVRE!D306="","",IF(LIVRE!C306="","poiuyt",LIVRE!C306))</f>
        <v/>
      </c>
      <c r="B307" t="str">
        <f>IF(D307="","",LIVRE!A306)</f>
        <v/>
      </c>
      <c r="C307" s="334" t="str">
        <f>IF(LIVRE!D306="","",LIVRE!B306)</f>
        <v/>
      </c>
      <c r="D307" t="str">
        <f>IF(LIVRE!D306="","",LIVRE!D306)</f>
        <v/>
      </c>
      <c r="E307" t="str">
        <f>IF(LIVRE!D306="","",IF(LIVRE!G306="","",LIVRE!G306))</f>
        <v/>
      </c>
      <c r="F307" t="str">
        <f>IF(LIVRE!D306="","",IF(LIVRE!H306="","",LIVRE!H306))</f>
        <v/>
      </c>
    </row>
    <row r="308" spans="1:6" x14ac:dyDescent="0.25">
      <c r="A308" s="335" t="str">
        <f>IF(LIVRE!D307="","",IF(LIVRE!C307="","poiuyt",LIVRE!C307))</f>
        <v/>
      </c>
      <c r="B308" t="str">
        <f>IF(D308="","",LIVRE!A307)</f>
        <v/>
      </c>
      <c r="C308" s="334" t="str">
        <f>IF(LIVRE!D307="","",LIVRE!B307)</f>
        <v/>
      </c>
      <c r="D308" t="str">
        <f>IF(LIVRE!D307="","",LIVRE!D307)</f>
        <v/>
      </c>
      <c r="E308" t="str">
        <f>IF(LIVRE!D307="","",IF(LIVRE!G307="","",LIVRE!G307))</f>
        <v/>
      </c>
      <c r="F308" t="str">
        <f>IF(LIVRE!D307="","",IF(LIVRE!H307="","",LIVRE!H307))</f>
        <v/>
      </c>
    </row>
    <row r="309" spans="1:6" x14ac:dyDescent="0.25">
      <c r="A309" s="335" t="str">
        <f>IF(LIVRE!D308="","",IF(LIVRE!C308="","poiuyt",LIVRE!C308))</f>
        <v/>
      </c>
      <c r="B309" t="str">
        <f>IF(D309="","",LIVRE!A308)</f>
        <v/>
      </c>
      <c r="C309" s="334" t="str">
        <f>IF(LIVRE!D308="","",LIVRE!B308)</f>
        <v/>
      </c>
      <c r="D309" t="str">
        <f>IF(LIVRE!D308="","",LIVRE!D308)</f>
        <v/>
      </c>
      <c r="E309" t="str">
        <f>IF(LIVRE!D308="","",IF(LIVRE!G308="","",LIVRE!G308))</f>
        <v/>
      </c>
      <c r="F309" t="str">
        <f>IF(LIVRE!D308="","",IF(LIVRE!H308="","",LIVRE!H308))</f>
        <v/>
      </c>
    </row>
    <row r="310" spans="1:6" x14ac:dyDescent="0.25">
      <c r="A310" s="335" t="str">
        <f>IF(LIVRE!D309="","",IF(LIVRE!C309="","poiuyt",LIVRE!C309))</f>
        <v/>
      </c>
      <c r="B310" t="str">
        <f>IF(D310="","",LIVRE!A309)</f>
        <v/>
      </c>
      <c r="C310" s="334" t="str">
        <f>IF(LIVRE!D309="","",LIVRE!B309)</f>
        <v/>
      </c>
      <c r="D310" t="str">
        <f>IF(LIVRE!D309="","",LIVRE!D309)</f>
        <v/>
      </c>
      <c r="E310" t="str">
        <f>IF(LIVRE!D309="","",IF(LIVRE!G309="","",LIVRE!G309))</f>
        <v/>
      </c>
      <c r="F310" t="str">
        <f>IF(LIVRE!D309="","",IF(LIVRE!H309="","",LIVRE!H309))</f>
        <v/>
      </c>
    </row>
    <row r="311" spans="1:6" x14ac:dyDescent="0.25">
      <c r="A311" s="335" t="str">
        <f>IF(LIVRE!D310="","",IF(LIVRE!C310="","poiuyt",LIVRE!C310))</f>
        <v/>
      </c>
      <c r="B311" t="str">
        <f>IF(D311="","",LIVRE!A310)</f>
        <v/>
      </c>
      <c r="C311" s="334" t="str">
        <f>IF(LIVRE!D310="","",LIVRE!B310)</f>
        <v/>
      </c>
      <c r="D311" t="str">
        <f>IF(LIVRE!D310="","",LIVRE!D310)</f>
        <v/>
      </c>
      <c r="E311" t="str">
        <f>IF(LIVRE!D310="","",IF(LIVRE!G310="","",LIVRE!G310))</f>
        <v/>
      </c>
      <c r="F311" t="str">
        <f>IF(LIVRE!D310="","",IF(LIVRE!H310="","",LIVRE!H310))</f>
        <v/>
      </c>
    </row>
    <row r="312" spans="1:6" x14ac:dyDescent="0.25">
      <c r="A312" s="335" t="str">
        <f>IF(LIVRE!D311="","",IF(LIVRE!C311="","poiuyt",LIVRE!C311))</f>
        <v/>
      </c>
      <c r="B312" t="str">
        <f>IF(D312="","",LIVRE!A311)</f>
        <v/>
      </c>
      <c r="C312" s="334" t="str">
        <f>IF(LIVRE!D311="","",LIVRE!B311)</f>
        <v/>
      </c>
      <c r="D312" t="str">
        <f>IF(LIVRE!D311="","",LIVRE!D311)</f>
        <v/>
      </c>
      <c r="E312" t="str">
        <f>IF(LIVRE!D311="","",IF(LIVRE!G311="","",LIVRE!G311))</f>
        <v/>
      </c>
      <c r="F312" t="str">
        <f>IF(LIVRE!D311="","",IF(LIVRE!H311="","",LIVRE!H311))</f>
        <v/>
      </c>
    </row>
    <row r="313" spans="1:6" x14ac:dyDescent="0.25">
      <c r="A313" s="335" t="str">
        <f>IF(LIVRE!D312="","",IF(LIVRE!C312="","poiuyt",LIVRE!C312))</f>
        <v/>
      </c>
      <c r="B313" t="str">
        <f>IF(D313="","",LIVRE!A312)</f>
        <v/>
      </c>
      <c r="C313" s="334" t="str">
        <f>IF(LIVRE!D312="","",LIVRE!B312)</f>
        <v/>
      </c>
      <c r="D313" t="str">
        <f>IF(LIVRE!D312="","",LIVRE!D312)</f>
        <v/>
      </c>
      <c r="E313" t="str">
        <f>IF(LIVRE!D312="","",IF(LIVRE!G312="","",LIVRE!G312))</f>
        <v/>
      </c>
      <c r="F313" t="str">
        <f>IF(LIVRE!D312="","",IF(LIVRE!H312="","",LIVRE!H312))</f>
        <v/>
      </c>
    </row>
    <row r="314" spans="1:6" x14ac:dyDescent="0.25">
      <c r="A314" s="335" t="str">
        <f>IF(LIVRE!D313="","",IF(LIVRE!C313="","poiuyt",LIVRE!C313))</f>
        <v/>
      </c>
      <c r="B314" t="str">
        <f>IF(D314="","",LIVRE!A313)</f>
        <v/>
      </c>
      <c r="C314" s="334" t="str">
        <f>IF(LIVRE!D313="","",LIVRE!B313)</f>
        <v/>
      </c>
      <c r="D314" t="str">
        <f>IF(LIVRE!D313="","",LIVRE!D313)</f>
        <v/>
      </c>
      <c r="E314" t="str">
        <f>IF(LIVRE!D313="","",IF(LIVRE!G313="","",LIVRE!G313))</f>
        <v/>
      </c>
      <c r="F314" t="str">
        <f>IF(LIVRE!D313="","",IF(LIVRE!H313="","",LIVRE!H313))</f>
        <v/>
      </c>
    </row>
    <row r="315" spans="1:6" x14ac:dyDescent="0.25">
      <c r="A315" s="335" t="str">
        <f>IF(LIVRE!D314="","",IF(LIVRE!C314="","poiuyt",LIVRE!C314))</f>
        <v/>
      </c>
      <c r="B315" t="str">
        <f>IF(D315="","",LIVRE!A314)</f>
        <v/>
      </c>
      <c r="C315" s="334" t="str">
        <f>IF(LIVRE!D314="","",LIVRE!B314)</f>
        <v/>
      </c>
      <c r="D315" t="str">
        <f>IF(LIVRE!D314="","",LIVRE!D314)</f>
        <v/>
      </c>
      <c r="E315" t="str">
        <f>IF(LIVRE!D314="","",IF(LIVRE!G314="","",LIVRE!G314))</f>
        <v/>
      </c>
      <c r="F315" t="str">
        <f>IF(LIVRE!D314="","",IF(LIVRE!H314="","",LIVRE!H314))</f>
        <v/>
      </c>
    </row>
    <row r="316" spans="1:6" x14ac:dyDescent="0.25">
      <c r="A316" s="335" t="str">
        <f>IF(LIVRE!D315="","",IF(LIVRE!C315="","poiuyt",LIVRE!C315))</f>
        <v/>
      </c>
      <c r="B316" t="str">
        <f>IF(D316="","",LIVRE!A315)</f>
        <v/>
      </c>
      <c r="C316" s="334" t="str">
        <f>IF(LIVRE!D315="","",LIVRE!B315)</f>
        <v/>
      </c>
      <c r="D316" t="str">
        <f>IF(LIVRE!D315="","",LIVRE!D315)</f>
        <v/>
      </c>
      <c r="E316" t="str">
        <f>IF(LIVRE!D315="","",IF(LIVRE!G315="","",LIVRE!G315))</f>
        <v/>
      </c>
      <c r="F316" t="str">
        <f>IF(LIVRE!D315="","",IF(LIVRE!H315="","",LIVRE!H315))</f>
        <v/>
      </c>
    </row>
  </sheetData>
  <sheetProtection algorithmName="SHA-512" hashValue="3WMId2ZpjPX0+ci77VDt17TVTvypSJbiedRDtbGHjnfMxVyfW1e54LmdEml7FhUld3G5MMfh8Q+l8fwsBCnuOw==" saltValue="G0EutfCpXhIBqxaGStCo7Q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88FC6-B113-42F1-BEC8-DA82870D9CD9}">
  <sheetPr>
    <tabColor rgb="FF00B050"/>
    <pageSetUpPr fitToPage="1"/>
  </sheetPr>
  <dimension ref="A1:E51"/>
  <sheetViews>
    <sheetView workbookViewId="0">
      <selection activeCell="A16" sqref="A16"/>
    </sheetView>
  </sheetViews>
  <sheetFormatPr baseColWidth="10" defaultRowHeight="12.6" x14ac:dyDescent="0.25"/>
  <cols>
    <col min="1" max="1" width="5.6640625" customWidth="1"/>
    <col min="2" max="2" width="9.6640625" customWidth="1"/>
    <col min="3" max="3" width="32.88671875" style="14" customWidth="1"/>
    <col min="4" max="4" width="23.33203125" customWidth="1"/>
    <col min="5" max="5" width="25.44140625" customWidth="1"/>
  </cols>
  <sheetData>
    <row r="1" spans="1:5" ht="25.5" customHeight="1" x14ac:dyDescent="0.25">
      <c r="A1" s="392" t="str">
        <f>Coordonnées!B2&amp;" "&amp;"- "&amp;Coordonnées!B4</f>
        <v xml:space="preserve"> - </v>
      </c>
      <c r="B1" s="392"/>
      <c r="C1" s="392"/>
      <c r="D1" s="392"/>
      <c r="E1" s="392"/>
    </row>
    <row r="2" spans="1:5" ht="7.5" customHeight="1" x14ac:dyDescent="0.25">
      <c r="C2" s="94"/>
      <c r="D2" s="95"/>
      <c r="E2" s="95"/>
    </row>
    <row r="3" spans="1:5" ht="27" customHeight="1" x14ac:dyDescent="0.25">
      <c r="A3" s="393" t="str">
        <f>"Rapprochement bancaire avec le compte n° "&amp;Coordonnées!B7</f>
        <v xml:space="preserve">Rapprochement bancaire avec le compte n° </v>
      </c>
      <c r="B3" s="393"/>
      <c r="C3" s="393"/>
      <c r="D3" s="393"/>
      <c r="E3" s="393"/>
    </row>
    <row r="4" spans="1:5" ht="9.75" customHeight="1" x14ac:dyDescent="0.25"/>
    <row r="5" spans="1:5" s="4" customFormat="1" ht="24" customHeight="1" x14ac:dyDescent="0.25">
      <c r="A5" s="394" t="s">
        <v>254</v>
      </c>
      <c r="B5" s="394"/>
      <c r="C5" s="394"/>
      <c r="D5" s="394"/>
      <c r="E5" s="232">
        <f>LIVRE!I6</f>
        <v>0</v>
      </c>
    </row>
    <row r="6" spans="1:5" s="4" customFormat="1" ht="12" customHeight="1" x14ac:dyDescent="0.25">
      <c r="C6" s="96"/>
      <c r="D6" s="97"/>
      <c r="E6" s="98" t="s">
        <v>74</v>
      </c>
    </row>
    <row r="7" spans="1:5" s="4" customFormat="1" ht="24" customHeight="1" x14ac:dyDescent="0.25">
      <c r="A7" s="395" t="s">
        <v>255</v>
      </c>
      <c r="B7" s="395"/>
      <c r="C7" s="395"/>
      <c r="D7" s="395"/>
      <c r="E7" s="231">
        <f>D51</f>
        <v>0</v>
      </c>
    </row>
    <row r="8" spans="1:5" s="4" customFormat="1" ht="12" customHeight="1" x14ac:dyDescent="0.25">
      <c r="C8" s="96"/>
      <c r="D8" s="97"/>
      <c r="E8" s="98" t="s">
        <v>75</v>
      </c>
    </row>
    <row r="9" spans="1:5" s="4" customFormat="1" ht="24" customHeight="1" x14ac:dyDescent="0.25">
      <c r="A9" s="396" t="s">
        <v>76</v>
      </c>
      <c r="B9" s="396"/>
      <c r="C9" s="396"/>
      <c r="D9" s="396"/>
      <c r="E9" s="99">
        <f>E51</f>
        <v>0</v>
      </c>
    </row>
    <row r="10" spans="1:5" s="4" customFormat="1" ht="12" customHeight="1" thickBot="1" x14ac:dyDescent="0.3">
      <c r="C10" s="96"/>
      <c r="D10" s="96"/>
      <c r="E10" s="100"/>
    </row>
    <row r="11" spans="1:5" s="4" customFormat="1" ht="24" customHeight="1" thickBot="1" x14ac:dyDescent="0.3">
      <c r="A11" s="397" t="s">
        <v>253</v>
      </c>
      <c r="B11" s="398"/>
      <c r="C11" s="398"/>
      <c r="D11" s="398"/>
      <c r="E11" s="233">
        <f>E5-E7+E9</f>
        <v>0</v>
      </c>
    </row>
    <row r="12" spans="1:5" ht="7.5" customHeight="1" x14ac:dyDescent="0.25">
      <c r="C12" s="101"/>
      <c r="D12" s="102"/>
      <c r="E12" s="102"/>
    </row>
    <row r="13" spans="1:5" ht="44.25" customHeight="1" x14ac:dyDescent="0.25">
      <c r="A13" s="390"/>
      <c r="B13" s="390"/>
      <c r="C13" s="390"/>
      <c r="D13" s="390"/>
      <c r="E13" s="390"/>
    </row>
    <row r="14" spans="1:5" ht="7.5" customHeight="1" x14ac:dyDescent="0.25">
      <c r="C14" s="101"/>
      <c r="D14" s="102"/>
      <c r="E14" s="102"/>
    </row>
    <row r="15" spans="1:5" s="104" customFormat="1" ht="30.75" customHeight="1" x14ac:dyDescent="0.25">
      <c r="A15" s="391" t="s">
        <v>77</v>
      </c>
      <c r="B15" s="391"/>
      <c r="C15" s="391"/>
      <c r="D15" s="234" t="s">
        <v>256</v>
      </c>
      <c r="E15" s="103" t="s">
        <v>78</v>
      </c>
    </row>
    <row r="16" spans="1:5" s="4" customFormat="1" ht="16.5" customHeight="1" x14ac:dyDescent="0.25">
      <c r="A16" s="237" t="str">
        <f>IF(Feuil1!I9="","",Feuil1!I9)</f>
        <v/>
      </c>
      <c r="B16" s="338" t="str">
        <f>IF($A16="","",VLOOKUP($A16,LIVRE!$A$8:$I$315,2))</f>
        <v/>
      </c>
      <c r="C16" s="339" t="str">
        <f>IF($A16="","",VLOOKUP($A16,LIVRE!$A$8:$I$315,4))</f>
        <v/>
      </c>
      <c r="D16" s="340" t="str">
        <f>IF($A16="","",VLOOKUP($A16,LIVRE!$A$8:$I$315,7))</f>
        <v/>
      </c>
      <c r="E16" s="340" t="str">
        <f>IF($A16="","",VLOOKUP($A16,LIVRE!$A$8:$I$315,8))</f>
        <v/>
      </c>
    </row>
    <row r="17" spans="1:5" s="4" customFormat="1" ht="16.5" customHeight="1" x14ac:dyDescent="0.25">
      <c r="A17" s="237" t="str">
        <f>IF(Feuil1!I10="","",Feuil1!I10)</f>
        <v/>
      </c>
      <c r="B17" s="338" t="str">
        <f>IF($A17="","",VLOOKUP($A17,LIVRE!$A$8:$I$315,2))</f>
        <v/>
      </c>
      <c r="C17" s="339" t="str">
        <f>IF($A17="","",VLOOKUP($A17,LIVRE!$A$8:$I$315,4))</f>
        <v/>
      </c>
      <c r="D17" s="340" t="str">
        <f>IF($A17="","",VLOOKUP($A17,LIVRE!$A$8:$I$315,7))</f>
        <v/>
      </c>
      <c r="E17" s="340" t="str">
        <f>IF($A17="","",VLOOKUP($A17,LIVRE!$A$8:$I$315,8))</f>
        <v/>
      </c>
    </row>
    <row r="18" spans="1:5" s="4" customFormat="1" ht="16.5" customHeight="1" x14ac:dyDescent="0.25">
      <c r="A18" s="237" t="str">
        <f>IF(Feuil1!I11="","",Feuil1!I11)</f>
        <v/>
      </c>
      <c r="B18" s="338" t="str">
        <f>IF($A18="","",VLOOKUP($A18,LIVRE!$A$8:$I$315,2))</f>
        <v/>
      </c>
      <c r="C18" s="339" t="str">
        <f>IF($A18="","",VLOOKUP($A18,LIVRE!$A$8:$I$315,4))</f>
        <v/>
      </c>
      <c r="D18" s="340" t="str">
        <f>IF($A18="","",VLOOKUP($A18,LIVRE!$A$8:$I$315,7))</f>
        <v/>
      </c>
      <c r="E18" s="340" t="str">
        <f>IF($A18="","",VLOOKUP($A18,LIVRE!$A$8:$I$315,8))</f>
        <v/>
      </c>
    </row>
    <row r="19" spans="1:5" s="4" customFormat="1" ht="16.5" customHeight="1" x14ac:dyDescent="0.25">
      <c r="A19" s="237" t="str">
        <f>IF(Feuil1!I12="","",Feuil1!I12)</f>
        <v/>
      </c>
      <c r="B19" s="338" t="str">
        <f>IF($A19="","",VLOOKUP($A19,LIVRE!$A$8:$I$315,2))</f>
        <v/>
      </c>
      <c r="C19" s="339" t="str">
        <f>IF($A19="","",VLOOKUP($A19,LIVRE!$A$8:$I$315,4))</f>
        <v/>
      </c>
      <c r="D19" s="340" t="str">
        <f>IF($A19="","",VLOOKUP($A19,LIVRE!$A$8:$I$315,7))</f>
        <v/>
      </c>
      <c r="E19" s="340" t="str">
        <f>IF($A19="","",VLOOKUP($A19,LIVRE!$A$8:$I$315,8))</f>
        <v/>
      </c>
    </row>
    <row r="20" spans="1:5" s="4" customFormat="1" ht="16.5" customHeight="1" x14ac:dyDescent="0.25">
      <c r="A20" s="237" t="str">
        <f>IF(Feuil1!I13="","",Feuil1!I13)</f>
        <v/>
      </c>
      <c r="B20" s="338" t="str">
        <f>IF($A20="","",VLOOKUP($A20,LIVRE!$A$8:$I$315,2))</f>
        <v/>
      </c>
      <c r="C20" s="339" t="str">
        <f>IF($A20="","",VLOOKUP($A20,LIVRE!$A$8:$I$315,4))</f>
        <v/>
      </c>
      <c r="D20" s="340" t="str">
        <f>IF($A20="","",VLOOKUP($A20,LIVRE!$A$8:$I$315,7))</f>
        <v/>
      </c>
      <c r="E20" s="340" t="str">
        <f>IF($A20="","",VLOOKUP($A20,LIVRE!$A$8:$I$315,8))</f>
        <v/>
      </c>
    </row>
    <row r="21" spans="1:5" s="4" customFormat="1" ht="16.5" customHeight="1" x14ac:dyDescent="0.25">
      <c r="A21" s="237" t="str">
        <f>IF(Feuil1!I14="","",Feuil1!I14)</f>
        <v/>
      </c>
      <c r="B21" s="338" t="str">
        <f>IF($A21="","",VLOOKUP($A21,LIVRE!$A$8:$I$315,2))</f>
        <v/>
      </c>
      <c r="C21" s="339" t="str">
        <f>IF($A21="","",VLOOKUP($A21,LIVRE!$A$8:$I$315,4))</f>
        <v/>
      </c>
      <c r="D21" s="340" t="str">
        <f>IF($A21="","",VLOOKUP($A21,LIVRE!$A$8:$I$315,7))</f>
        <v/>
      </c>
      <c r="E21" s="340" t="str">
        <f>IF($A21="","",VLOOKUP($A21,LIVRE!$A$8:$I$315,8))</f>
        <v/>
      </c>
    </row>
    <row r="22" spans="1:5" s="4" customFormat="1" ht="16.5" customHeight="1" x14ac:dyDescent="0.25">
      <c r="A22" s="237" t="str">
        <f>IF(Feuil1!I15="","",Feuil1!I15)</f>
        <v/>
      </c>
      <c r="B22" s="338" t="str">
        <f>IF($A22="","",VLOOKUP($A22,LIVRE!$A$8:$I$315,2))</f>
        <v/>
      </c>
      <c r="C22" s="339" t="str">
        <f>IF($A22="","",VLOOKUP($A22,LIVRE!$A$8:$I$315,4))</f>
        <v/>
      </c>
      <c r="D22" s="340" t="str">
        <f>IF($A22="","",VLOOKUP($A22,LIVRE!$A$8:$I$315,7))</f>
        <v/>
      </c>
      <c r="E22" s="340" t="str">
        <f>IF($A22="","",VLOOKUP($A22,LIVRE!$A$8:$I$315,8))</f>
        <v/>
      </c>
    </row>
    <row r="23" spans="1:5" s="4" customFormat="1" ht="16.5" customHeight="1" x14ac:dyDescent="0.25">
      <c r="A23" s="237" t="str">
        <f>IF(Feuil1!I16="","",Feuil1!I16)</f>
        <v/>
      </c>
      <c r="B23" s="338" t="str">
        <f>IF($A23="","",VLOOKUP($A23,LIVRE!$A$8:$I$315,2))</f>
        <v/>
      </c>
      <c r="C23" s="339" t="str">
        <f>IF($A23="","",VLOOKUP($A23,LIVRE!$A$8:$I$315,4))</f>
        <v/>
      </c>
      <c r="D23" s="340" t="str">
        <f>IF($A23="","",VLOOKUP($A23,LIVRE!$A$8:$I$315,7))</f>
        <v/>
      </c>
      <c r="E23" s="340" t="str">
        <f>IF($A23="","",VLOOKUP($A23,LIVRE!$A$8:$I$315,8))</f>
        <v/>
      </c>
    </row>
    <row r="24" spans="1:5" s="4" customFormat="1" ht="16.5" customHeight="1" x14ac:dyDescent="0.25">
      <c r="A24" s="237" t="str">
        <f>IF(Feuil1!I17="","",Feuil1!I17)</f>
        <v/>
      </c>
      <c r="B24" s="338" t="str">
        <f>IF($A24="","",VLOOKUP($A24,LIVRE!$A$8:$I$315,2))</f>
        <v/>
      </c>
      <c r="C24" s="339" t="str">
        <f>IF($A24="","",VLOOKUP($A24,LIVRE!$A$8:$I$315,4))</f>
        <v/>
      </c>
      <c r="D24" s="340" t="str">
        <f>IF($A24="","",VLOOKUP($A24,LIVRE!$A$8:$I$315,7))</f>
        <v/>
      </c>
      <c r="E24" s="340" t="str">
        <f>IF($A24="","",VLOOKUP($A24,LIVRE!$A$8:$I$315,8))</f>
        <v/>
      </c>
    </row>
    <row r="25" spans="1:5" s="4" customFormat="1" ht="16.5" customHeight="1" x14ac:dyDescent="0.25">
      <c r="A25" s="237" t="str">
        <f>IF(Feuil1!I18="","",Feuil1!I18)</f>
        <v/>
      </c>
      <c r="B25" s="338" t="str">
        <f>IF($A25="","",VLOOKUP($A25,LIVRE!$A$8:$I$315,2))</f>
        <v/>
      </c>
      <c r="C25" s="339" t="str">
        <f>IF($A25="","",VLOOKUP($A25,LIVRE!$A$8:$I$315,4))</f>
        <v/>
      </c>
      <c r="D25" s="340" t="str">
        <f>IF($A25="","",VLOOKUP($A25,LIVRE!$A$8:$I$315,7))</f>
        <v/>
      </c>
      <c r="E25" s="340" t="str">
        <f>IF($A25="","",VLOOKUP($A25,LIVRE!$A$8:$I$315,8))</f>
        <v/>
      </c>
    </row>
    <row r="26" spans="1:5" s="4" customFormat="1" ht="16.5" customHeight="1" x14ac:dyDescent="0.25">
      <c r="A26" s="237" t="str">
        <f>IF(Feuil1!I19="","",Feuil1!I19)</f>
        <v/>
      </c>
      <c r="B26" s="338" t="str">
        <f>IF($A26="","",VLOOKUP($A26,LIVRE!$A$8:$I$315,2))</f>
        <v/>
      </c>
      <c r="C26" s="339" t="str">
        <f>IF($A26="","",VLOOKUP($A26,LIVRE!$A$8:$I$315,4))</f>
        <v/>
      </c>
      <c r="D26" s="340" t="str">
        <f>IF($A26="","",VLOOKUP($A26,LIVRE!$A$8:$I$315,7))</f>
        <v/>
      </c>
      <c r="E26" s="340" t="str">
        <f>IF($A26="","",VLOOKUP($A26,LIVRE!$A$8:$I$315,8))</f>
        <v/>
      </c>
    </row>
    <row r="27" spans="1:5" s="4" customFormat="1" ht="16.5" customHeight="1" x14ac:dyDescent="0.25">
      <c r="A27" s="237" t="str">
        <f>IF(Feuil1!I20="","",Feuil1!I20)</f>
        <v/>
      </c>
      <c r="B27" s="338" t="str">
        <f>IF($A27="","",VLOOKUP($A27,LIVRE!$A$8:$I$315,2))</f>
        <v/>
      </c>
      <c r="C27" s="339" t="str">
        <f>IF($A27="","",VLOOKUP($A27,LIVRE!$A$8:$I$315,4))</f>
        <v/>
      </c>
      <c r="D27" s="340" t="str">
        <f>IF($A27="","",VLOOKUP($A27,LIVRE!$A$8:$I$315,7))</f>
        <v/>
      </c>
      <c r="E27" s="340" t="str">
        <f>IF($A27="","",VLOOKUP($A27,LIVRE!$A$8:$I$315,8))</f>
        <v/>
      </c>
    </row>
    <row r="28" spans="1:5" s="4" customFormat="1" ht="16.5" customHeight="1" x14ac:dyDescent="0.25">
      <c r="A28" s="237" t="str">
        <f>IF(Feuil1!I21="","",Feuil1!I21)</f>
        <v/>
      </c>
      <c r="B28" s="338" t="str">
        <f>IF($A28="","",VLOOKUP($A28,LIVRE!$A$8:$I$315,2))</f>
        <v/>
      </c>
      <c r="C28" s="339" t="str">
        <f>IF($A28="","",VLOOKUP($A28,LIVRE!$A$8:$I$315,4))</f>
        <v/>
      </c>
      <c r="D28" s="340" t="str">
        <f>IF($A28="","",VLOOKUP($A28,LIVRE!$A$8:$I$315,7))</f>
        <v/>
      </c>
      <c r="E28" s="340" t="str">
        <f>IF($A28="","",VLOOKUP($A28,LIVRE!$A$8:$I$315,8))</f>
        <v/>
      </c>
    </row>
    <row r="29" spans="1:5" s="4" customFormat="1" ht="16.5" customHeight="1" x14ac:dyDescent="0.25">
      <c r="A29" s="237" t="str">
        <f>IF(Feuil1!I22="","",Feuil1!I22)</f>
        <v/>
      </c>
      <c r="B29" s="338" t="str">
        <f>IF($A29="","",VLOOKUP($A29,LIVRE!$A$8:$I$315,2))</f>
        <v/>
      </c>
      <c r="C29" s="339" t="str">
        <f>IF($A29="","",VLOOKUP($A29,LIVRE!$A$8:$I$315,4))</f>
        <v/>
      </c>
      <c r="D29" s="340" t="str">
        <f>IF($A29="","",VLOOKUP($A29,LIVRE!$A$8:$I$315,7))</f>
        <v/>
      </c>
      <c r="E29" s="340" t="str">
        <f>IF($A29="","",VLOOKUP($A29,LIVRE!$A$8:$I$315,8))</f>
        <v/>
      </c>
    </row>
    <row r="30" spans="1:5" s="4" customFormat="1" ht="16.5" customHeight="1" x14ac:dyDescent="0.25">
      <c r="A30" s="237" t="str">
        <f>IF(Feuil1!I23="","",Feuil1!I23)</f>
        <v/>
      </c>
      <c r="B30" s="338" t="str">
        <f>IF($A30="","",VLOOKUP($A30,LIVRE!$A$8:$I$315,2))</f>
        <v/>
      </c>
      <c r="C30" s="339" t="str">
        <f>IF($A30="","",VLOOKUP($A30,LIVRE!$A$8:$I$315,4))</f>
        <v/>
      </c>
      <c r="D30" s="340" t="str">
        <f>IF($A30="","",VLOOKUP($A30,LIVRE!$A$8:$I$315,7))</f>
        <v/>
      </c>
      <c r="E30" s="340" t="str">
        <f>IF($A30="","",VLOOKUP($A30,LIVRE!$A$8:$I$315,8))</f>
        <v/>
      </c>
    </row>
    <row r="31" spans="1:5" s="4" customFormat="1" ht="16.5" customHeight="1" x14ac:dyDescent="0.25">
      <c r="A31" s="237" t="str">
        <f>IF(Feuil1!I24="","",Feuil1!I24)</f>
        <v/>
      </c>
      <c r="B31" s="338" t="str">
        <f>IF($A31="","",VLOOKUP($A31,LIVRE!$A$8:$I$315,2))</f>
        <v/>
      </c>
      <c r="C31" s="339" t="str">
        <f>IF($A31="","",VLOOKUP($A31,LIVRE!$A$8:$I$315,4))</f>
        <v/>
      </c>
      <c r="D31" s="340" t="str">
        <f>IF($A31="","",VLOOKUP($A31,LIVRE!$A$8:$I$315,7))</f>
        <v/>
      </c>
      <c r="E31" s="340" t="str">
        <f>IF($A31="","",VLOOKUP($A31,LIVRE!$A$8:$I$315,8))</f>
        <v/>
      </c>
    </row>
    <row r="32" spans="1:5" s="4" customFormat="1" ht="16.5" customHeight="1" x14ac:dyDescent="0.25">
      <c r="A32" s="237" t="str">
        <f>IF(Feuil1!I25="","",Feuil1!I25)</f>
        <v/>
      </c>
      <c r="B32" s="338" t="str">
        <f>IF($A32="","",VLOOKUP($A32,LIVRE!$A$8:$I$315,2))</f>
        <v/>
      </c>
      <c r="C32" s="339" t="str">
        <f>IF($A32="","",VLOOKUP($A32,LIVRE!$A$8:$I$315,4))</f>
        <v/>
      </c>
      <c r="D32" s="340" t="str">
        <f>IF($A32="","",VLOOKUP($A32,LIVRE!$A$8:$I$315,7))</f>
        <v/>
      </c>
      <c r="E32" s="340" t="str">
        <f>IF($A32="","",VLOOKUP($A32,LIVRE!$A$8:$I$315,8))</f>
        <v/>
      </c>
    </row>
    <row r="33" spans="1:5" s="4" customFormat="1" ht="16.5" customHeight="1" x14ac:dyDescent="0.25">
      <c r="A33" s="237" t="str">
        <f>IF(Feuil1!I26="","",Feuil1!I26)</f>
        <v/>
      </c>
      <c r="B33" s="338" t="str">
        <f>IF($A33="","",VLOOKUP($A33,LIVRE!$A$8:$I$315,2))</f>
        <v/>
      </c>
      <c r="C33" s="339" t="str">
        <f>IF($A33="","",VLOOKUP($A33,LIVRE!$A$8:$I$315,4))</f>
        <v/>
      </c>
      <c r="D33" s="340" t="str">
        <f>IF($A33="","",VLOOKUP($A33,LIVRE!$A$8:$I$315,7))</f>
        <v/>
      </c>
      <c r="E33" s="340" t="str">
        <f>IF($A33="","",VLOOKUP($A33,LIVRE!$A$8:$I$315,8))</f>
        <v/>
      </c>
    </row>
    <row r="34" spans="1:5" s="4" customFormat="1" ht="16.5" customHeight="1" x14ac:dyDescent="0.25">
      <c r="A34" s="237" t="str">
        <f>IF(Feuil1!I27="","",Feuil1!I27)</f>
        <v/>
      </c>
      <c r="B34" s="338" t="str">
        <f>IF($A34="","",VLOOKUP($A34,LIVRE!$A$8:$I$315,2))</f>
        <v/>
      </c>
      <c r="C34" s="339" t="str">
        <f>IF($A34="","",VLOOKUP($A34,LIVRE!$A$8:$I$315,4))</f>
        <v/>
      </c>
      <c r="D34" s="340" t="str">
        <f>IF($A34="","",VLOOKUP($A34,LIVRE!$A$8:$I$315,7))</f>
        <v/>
      </c>
      <c r="E34" s="340" t="str">
        <f>IF($A34="","",VLOOKUP($A34,LIVRE!$A$8:$I$315,8))</f>
        <v/>
      </c>
    </row>
    <row r="35" spans="1:5" s="4" customFormat="1" ht="16.5" customHeight="1" x14ac:dyDescent="0.25">
      <c r="A35" s="237" t="str">
        <f>IF(Feuil1!I28="","",Feuil1!I28)</f>
        <v/>
      </c>
      <c r="B35" s="338" t="str">
        <f>IF($A35="","",VLOOKUP($A35,LIVRE!$A$8:$I$315,2))</f>
        <v/>
      </c>
      <c r="C35" s="339" t="str">
        <f>IF($A35="","",VLOOKUP($A35,LIVRE!$A$8:$I$315,4))</f>
        <v/>
      </c>
      <c r="D35" s="340" t="str">
        <f>IF($A35="","",VLOOKUP($A35,LIVRE!$A$8:$I$315,7))</f>
        <v/>
      </c>
      <c r="E35" s="340" t="str">
        <f>IF($A35="","",VLOOKUP($A35,LIVRE!$A$8:$I$315,8))</f>
        <v/>
      </c>
    </row>
    <row r="36" spans="1:5" s="4" customFormat="1" ht="16.5" customHeight="1" x14ac:dyDescent="0.25">
      <c r="A36" s="237" t="str">
        <f>IF(Feuil1!I29="","",Feuil1!I29)</f>
        <v/>
      </c>
      <c r="B36" s="338" t="str">
        <f>IF($A36="","",VLOOKUP($A36,LIVRE!$A$8:$I$315,2))</f>
        <v/>
      </c>
      <c r="C36" s="339" t="str">
        <f>IF($A36="","",VLOOKUP($A36,LIVRE!$A$8:$I$315,4))</f>
        <v/>
      </c>
      <c r="D36" s="340" t="str">
        <f>IF($A36="","",VLOOKUP($A36,LIVRE!$A$8:$I$315,7))</f>
        <v/>
      </c>
      <c r="E36" s="340" t="str">
        <f>IF($A36="","",VLOOKUP($A36,LIVRE!$A$8:$I$315,8))</f>
        <v/>
      </c>
    </row>
    <row r="37" spans="1:5" s="4" customFormat="1" ht="16.5" customHeight="1" x14ac:dyDescent="0.25">
      <c r="A37" s="237" t="str">
        <f>IF(Feuil1!I30="","",Feuil1!I30)</f>
        <v/>
      </c>
      <c r="B37" s="338" t="str">
        <f>IF($A37="","",VLOOKUP($A37,LIVRE!$A$8:$I$315,2))</f>
        <v/>
      </c>
      <c r="C37" s="339" t="str">
        <f>IF($A37="","",VLOOKUP($A37,LIVRE!$A$8:$I$315,4))</f>
        <v/>
      </c>
      <c r="D37" s="340" t="str">
        <f>IF($A37="","",VLOOKUP($A37,LIVRE!$A$8:$I$315,7))</f>
        <v/>
      </c>
      <c r="E37" s="340" t="str">
        <f>IF($A37="","",VLOOKUP($A37,LIVRE!$A$8:$I$315,8))</f>
        <v/>
      </c>
    </row>
    <row r="38" spans="1:5" s="4" customFormat="1" ht="16.5" customHeight="1" x14ac:dyDescent="0.25">
      <c r="A38" s="237" t="str">
        <f>IF(Feuil1!I31="","",Feuil1!I31)</f>
        <v/>
      </c>
      <c r="B38" s="338" t="str">
        <f>IF($A38="","",VLOOKUP($A38,LIVRE!$A$8:$I$315,2))</f>
        <v/>
      </c>
      <c r="C38" s="339" t="str">
        <f>IF($A38="","",VLOOKUP($A38,LIVRE!$A$8:$I$315,4))</f>
        <v/>
      </c>
      <c r="D38" s="340" t="str">
        <f>IF($A38="","",VLOOKUP($A38,LIVRE!$A$8:$I$315,7))</f>
        <v/>
      </c>
      <c r="E38" s="340" t="str">
        <f>IF($A38="","",VLOOKUP($A38,LIVRE!$A$8:$I$315,8))</f>
        <v/>
      </c>
    </row>
    <row r="39" spans="1:5" s="4" customFormat="1" ht="16.5" customHeight="1" x14ac:dyDescent="0.25">
      <c r="A39" s="237" t="str">
        <f>IF(Feuil1!I32="","",Feuil1!I32)</f>
        <v/>
      </c>
      <c r="B39" s="338" t="str">
        <f>IF($A39="","",VLOOKUP($A39,LIVRE!$A$8:$I$315,2))</f>
        <v/>
      </c>
      <c r="C39" s="339" t="str">
        <f>IF($A39="","",VLOOKUP($A39,LIVRE!$A$8:$I$315,4))</f>
        <v/>
      </c>
      <c r="D39" s="340" t="str">
        <f>IF($A39="","",VLOOKUP($A39,LIVRE!$A$8:$I$315,7))</f>
        <v/>
      </c>
      <c r="E39" s="340" t="str">
        <f>IF($A39="","",VLOOKUP($A39,LIVRE!$A$8:$I$315,8))</f>
        <v/>
      </c>
    </row>
    <row r="40" spans="1:5" s="4" customFormat="1" ht="16.5" customHeight="1" x14ac:dyDescent="0.25">
      <c r="A40" s="237" t="str">
        <f>IF(Feuil1!I33="","",Feuil1!I33)</f>
        <v/>
      </c>
      <c r="B40" s="338" t="str">
        <f>IF($A40="","",VLOOKUP($A40,LIVRE!$A$8:$I$315,2))</f>
        <v/>
      </c>
      <c r="C40" s="339" t="str">
        <f>IF($A40="","",VLOOKUP($A40,LIVRE!$A$8:$I$315,4))</f>
        <v/>
      </c>
      <c r="D40" s="340" t="str">
        <f>IF($A40="","",VLOOKUP($A40,LIVRE!$A$8:$I$315,7))</f>
        <v/>
      </c>
      <c r="E40" s="340" t="str">
        <f>IF($A40="","",VLOOKUP($A40,LIVRE!$A$8:$I$315,8))</f>
        <v/>
      </c>
    </row>
    <row r="41" spans="1:5" s="4" customFormat="1" ht="16.5" customHeight="1" x14ac:dyDescent="0.25">
      <c r="A41" s="237" t="str">
        <f>IF(Feuil1!I34="","",Feuil1!I34)</f>
        <v/>
      </c>
      <c r="B41" s="338" t="str">
        <f>IF($A41="","",VLOOKUP($A41,LIVRE!$A$8:$I$315,2))</f>
        <v/>
      </c>
      <c r="C41" s="339" t="str">
        <f>IF($A41="","",VLOOKUP($A41,LIVRE!$A$8:$I$315,4))</f>
        <v/>
      </c>
      <c r="D41" s="340" t="str">
        <f>IF($A41="","",VLOOKUP($A41,LIVRE!$A$8:$I$315,7))</f>
        <v/>
      </c>
      <c r="E41" s="340" t="str">
        <f>IF($A41="","",VLOOKUP($A41,LIVRE!$A$8:$I$315,8))</f>
        <v/>
      </c>
    </row>
    <row r="42" spans="1:5" s="4" customFormat="1" ht="16.5" customHeight="1" x14ac:dyDescent="0.25">
      <c r="A42" s="237" t="str">
        <f>IF(Feuil1!I35="","",Feuil1!I35)</f>
        <v/>
      </c>
      <c r="B42" s="338" t="str">
        <f>IF($A42="","",VLOOKUP($A42,LIVRE!$A$8:$I$315,2))</f>
        <v/>
      </c>
      <c r="C42" s="339" t="str">
        <f>IF($A42="","",VLOOKUP($A42,LIVRE!$A$8:$I$315,4))</f>
        <v/>
      </c>
      <c r="D42" s="340" t="str">
        <f>IF($A42="","",VLOOKUP($A42,LIVRE!$A$8:$I$315,7))</f>
        <v/>
      </c>
      <c r="E42" s="340" t="str">
        <f>IF($A42="","",VLOOKUP($A42,LIVRE!$A$8:$I$315,8))</f>
        <v/>
      </c>
    </row>
    <row r="43" spans="1:5" s="4" customFormat="1" ht="16.5" customHeight="1" x14ac:dyDescent="0.25">
      <c r="A43" s="237" t="str">
        <f>IF(Feuil1!I36="","",Feuil1!I36)</f>
        <v/>
      </c>
      <c r="B43" s="338" t="str">
        <f>IF($A43="","",VLOOKUP($A43,LIVRE!$A$8:$I$315,2))</f>
        <v/>
      </c>
      <c r="C43" s="339" t="str">
        <f>IF($A43="","",VLOOKUP($A43,LIVRE!$A$8:$I$315,4))</f>
        <v/>
      </c>
      <c r="D43" s="340" t="str">
        <f>IF($A43="","",VLOOKUP($A43,LIVRE!$A$8:$I$315,7))</f>
        <v/>
      </c>
      <c r="E43" s="340" t="str">
        <f>IF($A43="","",VLOOKUP($A43,LIVRE!$A$8:$I$315,8))</f>
        <v/>
      </c>
    </row>
    <row r="44" spans="1:5" s="4" customFormat="1" ht="16.5" customHeight="1" x14ac:dyDescent="0.25">
      <c r="A44" s="237" t="str">
        <f>IF(Feuil1!I37="","",Feuil1!I37)</f>
        <v/>
      </c>
      <c r="B44" s="338" t="str">
        <f>IF($A44="","",VLOOKUP($A44,LIVRE!$A$8:$I$315,2))</f>
        <v/>
      </c>
      <c r="C44" s="339" t="str">
        <f>IF($A44="","",VLOOKUP($A44,LIVRE!$A$8:$I$315,4))</f>
        <v/>
      </c>
      <c r="D44" s="340" t="str">
        <f>IF($A44="","",VLOOKUP($A44,LIVRE!$A$8:$I$315,7))</f>
        <v/>
      </c>
      <c r="E44" s="340" t="str">
        <f>IF($A44="","",VLOOKUP($A44,LIVRE!$A$8:$I$315,8))</f>
        <v/>
      </c>
    </row>
    <row r="45" spans="1:5" s="4" customFormat="1" ht="16.5" customHeight="1" x14ac:dyDescent="0.25">
      <c r="A45" s="237" t="str">
        <f>IF(Feuil1!I38="","",Feuil1!I38)</f>
        <v/>
      </c>
      <c r="B45" s="338" t="str">
        <f>IF($A45="","",VLOOKUP($A45,LIVRE!$A$8:$I$315,2))</f>
        <v/>
      </c>
      <c r="C45" s="339" t="str">
        <f>IF($A45="","",VLOOKUP($A45,LIVRE!$A$8:$I$315,4))</f>
        <v/>
      </c>
      <c r="D45" s="340" t="str">
        <f>IF($A45="","",VLOOKUP($A45,LIVRE!$A$8:$I$315,7))</f>
        <v/>
      </c>
      <c r="E45" s="340" t="str">
        <f>IF($A45="","",VLOOKUP($A45,LIVRE!$A$8:$I$315,8))</f>
        <v/>
      </c>
    </row>
    <row r="46" spans="1:5" s="4" customFormat="1" ht="16.5" customHeight="1" x14ac:dyDescent="0.25">
      <c r="A46" s="237" t="str">
        <f>IF(Feuil1!I39="","",Feuil1!I39)</f>
        <v/>
      </c>
      <c r="B46" s="338" t="str">
        <f>IF($A46="","",VLOOKUP($A46,LIVRE!$A$8:$I$315,2))</f>
        <v/>
      </c>
      <c r="C46" s="339" t="str">
        <f>IF($A46="","",VLOOKUP($A46,LIVRE!$A$8:$I$315,4))</f>
        <v/>
      </c>
      <c r="D46" s="340" t="str">
        <f>IF($A46="","",VLOOKUP($A46,LIVRE!$A$8:$I$315,7))</f>
        <v/>
      </c>
      <c r="E46" s="340" t="str">
        <f>IF($A46="","",VLOOKUP($A46,LIVRE!$A$8:$I$315,8))</f>
        <v/>
      </c>
    </row>
    <row r="47" spans="1:5" s="4" customFormat="1" ht="16.5" customHeight="1" x14ac:dyDescent="0.25">
      <c r="A47" s="237" t="str">
        <f>IF(Feuil1!I40="","",Feuil1!I40)</f>
        <v/>
      </c>
      <c r="B47" s="338" t="str">
        <f>IF($A47="","",VLOOKUP($A47,LIVRE!$A$8:$I$315,2))</f>
        <v/>
      </c>
      <c r="C47" s="339" t="str">
        <f>IF($A47="","",VLOOKUP($A47,LIVRE!$A$8:$I$315,4))</f>
        <v/>
      </c>
      <c r="D47" s="340" t="str">
        <f>IF($A47="","",VLOOKUP($A47,LIVRE!$A$8:$I$315,7))</f>
        <v/>
      </c>
      <c r="E47" s="340" t="str">
        <f>IF($A47="","",VLOOKUP($A47,LIVRE!$A$8:$I$315,8))</f>
        <v/>
      </c>
    </row>
    <row r="48" spans="1:5" s="4" customFormat="1" ht="16.5" customHeight="1" x14ac:dyDescent="0.25">
      <c r="A48" s="237" t="str">
        <f>IF(Feuil1!I41="","",Feuil1!I41)</f>
        <v/>
      </c>
      <c r="B48" s="338" t="str">
        <f>IF($A48="","",VLOOKUP($A48,LIVRE!$A$8:$I$315,2))</f>
        <v/>
      </c>
      <c r="C48" s="339" t="str">
        <f>IF($A48="","",VLOOKUP($A48,LIVRE!$A$8:$I$315,4))</f>
        <v/>
      </c>
      <c r="D48" s="340" t="str">
        <f>IF($A48="","",VLOOKUP($A48,LIVRE!$A$8:$I$315,7))</f>
        <v/>
      </c>
      <c r="E48" s="340" t="str">
        <f>IF($A48="","",VLOOKUP($A48,LIVRE!$A$8:$I$315,8))</f>
        <v/>
      </c>
    </row>
    <row r="49" spans="1:5" s="4" customFormat="1" ht="16.5" customHeight="1" x14ac:dyDescent="0.25">
      <c r="A49" s="237" t="str">
        <f>IF(Feuil1!I42="","",Feuil1!I42)</f>
        <v/>
      </c>
      <c r="B49" s="338" t="str">
        <f>IF($A49="","",VLOOKUP($A49,LIVRE!$A$8:$I$315,2))</f>
        <v/>
      </c>
      <c r="C49" s="339" t="str">
        <f>IF($A49="","",VLOOKUP($A49,LIVRE!$A$8:$I$315,4))</f>
        <v/>
      </c>
      <c r="D49" s="340" t="str">
        <f>IF($A49="","",VLOOKUP($A49,LIVRE!$A$8:$I$315,7))</f>
        <v/>
      </c>
      <c r="E49" s="340" t="str">
        <f>IF($A49="","",VLOOKUP($A49,LIVRE!$A$8:$I$315,8))</f>
        <v/>
      </c>
    </row>
    <row r="50" spans="1:5" s="4" customFormat="1" ht="16.5" customHeight="1" x14ac:dyDescent="0.25">
      <c r="A50" s="237" t="str">
        <f>IF(Feuil1!I43="","",Feuil1!I43)</f>
        <v/>
      </c>
      <c r="B50" s="338" t="str">
        <f>IF($A50="","",VLOOKUP($A50,LIVRE!$A$8:$I$315,2))</f>
        <v/>
      </c>
      <c r="C50" s="339" t="str">
        <f>IF($A50="","",VLOOKUP($A50,LIVRE!$A$8:$I$315,4))</f>
        <v/>
      </c>
      <c r="D50" s="340" t="str">
        <f>IF($A50="","",VLOOKUP($A50,LIVRE!$A$8:$I$315,7))</f>
        <v/>
      </c>
      <c r="E50" s="340" t="str">
        <f>IF($A50="","",VLOOKUP($A50,LIVRE!$A$8:$I$315,8))</f>
        <v/>
      </c>
    </row>
    <row r="51" spans="1:5" s="4" customFormat="1" ht="20.25" customHeight="1" x14ac:dyDescent="0.25">
      <c r="A51" s="105"/>
      <c r="B51" s="106"/>
      <c r="C51" s="107" t="s">
        <v>79</v>
      </c>
      <c r="D51" s="235">
        <f>SUM(D16:D50)</f>
        <v>0</v>
      </c>
      <c r="E51" s="236">
        <f>SUM(E16:E50)</f>
        <v>0</v>
      </c>
    </row>
  </sheetData>
  <sheetProtection algorithmName="SHA-512" hashValue="cPo9jnoEIHlzt0I0xrxEsG8JodCN8ZT+6v6DSXyIeKXKCUl+/RAECMqYmLI7r3ATVbxz315rvWoBO4rmhdmNng==" saltValue="CPlreVc54yAmYbId1k8P/A==" spinCount="100000" sheet="1" objects="1" scenarios="1"/>
  <mergeCells count="8">
    <mergeCell ref="A13:E13"/>
    <mergeCell ref="A15:C15"/>
    <mergeCell ref="A1:E1"/>
    <mergeCell ref="A3:E3"/>
    <mergeCell ref="A5:D5"/>
    <mergeCell ref="A7:D7"/>
    <mergeCell ref="A9:D9"/>
    <mergeCell ref="A11:D11"/>
  </mergeCells>
  <printOptions horizontalCentered="1" verticalCentered="1"/>
  <pageMargins left="0.78749999999999998" right="0.78749999999999998" top="0.59027777777777779" bottom="0.78749999999999998" header="0.51180555555555551" footer="0.51180555555555551"/>
  <pageSetup paperSize="9" firstPageNumber="0" orientation="portrait" horizontalDpi="300" verticalDpi="300" r:id="rId1"/>
  <headerFooter alignWithMargins="0">
    <oddFooter>&amp;R&amp;"MS Sans Serif,Italique"&amp;8Imprimé le 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A57B8-15D3-4821-9A2B-042E68D7DBE1}">
  <sheetPr>
    <tabColor rgb="FF0070C0"/>
    <pageSetUpPr fitToPage="1"/>
  </sheetPr>
  <dimension ref="A1:H38"/>
  <sheetViews>
    <sheetView topLeftCell="A25" workbookViewId="0">
      <selection activeCell="C4" sqref="C4"/>
    </sheetView>
  </sheetViews>
  <sheetFormatPr baseColWidth="10" defaultColWidth="14.88671875" defaultRowHeight="15" x14ac:dyDescent="0.25"/>
  <cols>
    <col min="1" max="1" width="6.44140625" style="61" customWidth="1"/>
    <col min="2" max="2" width="27.6640625" style="61" customWidth="1"/>
    <col min="3" max="3" width="11.6640625" style="61" customWidth="1"/>
    <col min="4" max="4" width="12" style="61" customWidth="1"/>
    <col min="5" max="5" width="6.5546875" style="61" customWidth="1"/>
    <col min="6" max="6" width="13" style="61" customWidth="1"/>
    <col min="7" max="7" width="15" style="61" customWidth="1"/>
    <col min="8" max="8" width="12.6640625" style="61" customWidth="1"/>
    <col min="9" max="11" width="11.6640625" style="61" customWidth="1"/>
    <col min="12" max="16384" width="14.88671875" style="61"/>
  </cols>
  <sheetData>
    <row r="1" spans="1:8" ht="25.5" customHeight="1" x14ac:dyDescent="0.25">
      <c r="A1" s="399" t="str">
        <f>"Compte de fonctionnement général du 1er septembre "&amp;Coordonnées!B9&amp;" au 31 août "&amp;Coordonnées!B10</f>
        <v>Compte de fonctionnement général du 1er septembre 2026 au 31 août 2027</v>
      </c>
      <c r="B1" s="399"/>
      <c r="C1" s="399"/>
      <c r="D1" s="399"/>
      <c r="E1" s="399"/>
      <c r="F1" s="399"/>
      <c r="G1" s="399"/>
      <c r="H1" s="399"/>
    </row>
    <row r="2" spans="1:8" ht="6.75" customHeight="1" thickBot="1" x14ac:dyDescent="0.3">
      <c r="A2" s="400"/>
      <c r="B2" s="400"/>
      <c r="C2" s="400"/>
      <c r="D2" s="400"/>
      <c r="E2" s="400"/>
      <c r="F2" s="400"/>
      <c r="G2" s="400"/>
      <c r="H2" s="400"/>
    </row>
    <row r="3" spans="1:8" ht="21.75" customHeight="1" thickTop="1" thickBot="1" x14ac:dyDescent="0.3">
      <c r="A3" s="401" t="s">
        <v>15</v>
      </c>
      <c r="B3" s="401"/>
      <c r="C3" s="401"/>
      <c r="D3" s="62"/>
      <c r="E3" s="402" t="s">
        <v>14</v>
      </c>
      <c r="F3" s="402"/>
      <c r="G3" s="402"/>
      <c r="H3" s="402"/>
    </row>
    <row r="4" spans="1:8" ht="20.25" customHeight="1" thickTop="1" x14ac:dyDescent="0.25">
      <c r="A4" s="403" t="s">
        <v>44</v>
      </c>
      <c r="B4" s="403"/>
      <c r="C4" s="63">
        <f>LIVRE!W6</f>
        <v>0</v>
      </c>
      <c r="D4" s="62"/>
      <c r="E4" s="403" t="s">
        <v>45</v>
      </c>
      <c r="F4" s="403"/>
      <c r="G4" s="403"/>
      <c r="H4" s="63">
        <f>LIVRE!N6</f>
        <v>0</v>
      </c>
    </row>
    <row r="5" spans="1:8" ht="20.25" customHeight="1" x14ac:dyDescent="0.25">
      <c r="A5" s="403" t="s">
        <v>49</v>
      </c>
      <c r="B5" s="403"/>
      <c r="C5" s="63">
        <f>LIVRE!Z6</f>
        <v>0</v>
      </c>
      <c r="D5" s="62"/>
      <c r="E5" s="403" t="s">
        <v>47</v>
      </c>
      <c r="F5" s="403"/>
      <c r="G5" s="403"/>
      <c r="H5" s="63">
        <f>LIVRE!O6</f>
        <v>0</v>
      </c>
    </row>
    <row r="6" spans="1:8" ht="20.25" customHeight="1" x14ac:dyDescent="0.25">
      <c r="A6" s="403" t="s">
        <v>46</v>
      </c>
      <c r="B6" s="403"/>
      <c r="C6" s="63">
        <f>LIVRE!X6</f>
        <v>0</v>
      </c>
      <c r="D6" s="62"/>
      <c r="E6" s="403" t="s">
        <v>48</v>
      </c>
      <c r="F6" s="403"/>
      <c r="G6" s="403"/>
      <c r="H6" s="63">
        <f>LIVRE!P6</f>
        <v>0</v>
      </c>
    </row>
    <row r="7" spans="1:8" ht="20.25" customHeight="1" x14ac:dyDescent="0.25">
      <c r="A7" s="403" t="s">
        <v>206</v>
      </c>
      <c r="B7" s="403"/>
      <c r="C7" s="63">
        <f>LIVRE!AA6</f>
        <v>0</v>
      </c>
      <c r="D7" s="62"/>
      <c r="E7" s="403" t="s">
        <v>208</v>
      </c>
      <c r="F7" s="403"/>
      <c r="G7" s="403"/>
      <c r="H7" s="63">
        <f>LIVRE!R6</f>
        <v>0</v>
      </c>
    </row>
    <row r="8" spans="1:8" ht="20.25" customHeight="1" x14ac:dyDescent="0.25">
      <c r="A8" s="403" t="s">
        <v>205</v>
      </c>
      <c r="B8" s="403"/>
      <c r="C8" s="63">
        <f>LIVRE!Y6</f>
        <v>0</v>
      </c>
      <c r="D8" s="62"/>
      <c r="E8" s="403" t="s">
        <v>207</v>
      </c>
      <c r="F8" s="403"/>
      <c r="G8" s="403"/>
      <c r="H8" s="63">
        <f>LIVRE!Q6</f>
        <v>0</v>
      </c>
    </row>
    <row r="9" spans="1:8" ht="20.25" customHeight="1" x14ac:dyDescent="0.25">
      <c r="A9" s="403" t="s">
        <v>50</v>
      </c>
      <c r="B9" s="403"/>
      <c r="C9" s="63">
        <f>LIVRE!AB6</f>
        <v>0</v>
      </c>
      <c r="D9" s="62"/>
      <c r="E9" s="403" t="s">
        <v>209</v>
      </c>
      <c r="F9" s="403"/>
      <c r="G9" s="403"/>
      <c r="H9" s="63">
        <f>LIVRE!S6</f>
        <v>0</v>
      </c>
    </row>
    <row r="10" spans="1:8" ht="20.25" customHeight="1" x14ac:dyDescent="0.25">
      <c r="A10" s="403" t="s">
        <v>51</v>
      </c>
      <c r="B10" s="403"/>
      <c r="C10" s="63">
        <f>LIVRE!AC6</f>
        <v>0</v>
      </c>
      <c r="D10" s="62"/>
      <c r="E10" s="403" t="s">
        <v>52</v>
      </c>
      <c r="F10" s="403"/>
      <c r="G10" s="403"/>
      <c r="H10" s="66">
        <f>LIVRE!U6</f>
        <v>0</v>
      </c>
    </row>
    <row r="11" spans="1:8" ht="20.25" customHeight="1" thickBot="1" x14ac:dyDescent="0.3">
      <c r="A11" s="64"/>
      <c r="B11" s="64"/>
      <c r="C11" s="65"/>
    </row>
    <row r="12" spans="1:8" ht="27.75" customHeight="1" thickTop="1" thickBot="1" x14ac:dyDescent="0.3">
      <c r="A12" s="406" t="s">
        <v>53</v>
      </c>
      <c r="B12" s="406"/>
      <c r="C12" s="67">
        <f>SUM(C4:C10)</f>
        <v>0</v>
      </c>
      <c r="E12" s="407" t="s">
        <v>54</v>
      </c>
      <c r="F12" s="407"/>
      <c r="G12" s="407"/>
      <c r="H12" s="67">
        <f>SUM(H4:H10)</f>
        <v>0</v>
      </c>
    </row>
    <row r="13" spans="1:8" ht="7.5" customHeight="1" thickTop="1" thickBot="1" x14ac:dyDescent="0.3"/>
    <row r="14" spans="1:8" ht="25.5" customHeight="1" x14ac:dyDescent="0.25">
      <c r="A14" s="414" t="str">
        <f>"Résultat de l'année "&amp;Coordonnées!B9&amp;"/"&amp;Coordonnées!B10&amp;"   (B-A)  (+/-) :"</f>
        <v>Résultat de l'année 2026/2027   (B-A)  (+/-) :</v>
      </c>
      <c r="B14" s="414"/>
      <c r="C14" s="414"/>
      <c r="D14" s="414"/>
      <c r="E14" s="408">
        <f>H12-C12</f>
        <v>0</v>
      </c>
      <c r="F14" s="408"/>
    </row>
    <row r="15" spans="1:8" ht="8.25" customHeight="1" x14ac:dyDescent="0.25">
      <c r="A15" s="68"/>
      <c r="B15" s="68"/>
      <c r="C15" s="68"/>
      <c r="D15" s="68"/>
      <c r="E15" s="69"/>
      <c r="F15" s="69"/>
    </row>
    <row r="16" spans="1:8" ht="25.5" customHeight="1" x14ac:dyDescent="0.25">
      <c r="A16" s="409" t="str">
        <f>"Bilan simplifié au 31 août "&amp;Coordonnées!B10</f>
        <v>Bilan simplifié au 31 août 2027</v>
      </c>
      <c r="B16" s="409"/>
      <c r="C16" s="409"/>
      <c r="D16" s="409"/>
      <c r="E16" s="409"/>
      <c r="F16" s="409"/>
      <c r="G16" s="409"/>
      <c r="H16" s="409"/>
    </row>
    <row r="17" spans="1:8" ht="6.75" customHeight="1" x14ac:dyDescent="0.25"/>
    <row r="18" spans="1:8" ht="30.75" customHeight="1" x14ac:dyDescent="0.25">
      <c r="A18" s="410" t="s">
        <v>55</v>
      </c>
      <c r="B18" s="410"/>
      <c r="C18" s="410"/>
      <c r="E18" s="411" t="s">
        <v>56</v>
      </c>
      <c r="F18" s="411"/>
      <c r="G18" s="411"/>
      <c r="H18" s="411"/>
    </row>
    <row r="19" spans="1:8" ht="20.25" customHeight="1" x14ac:dyDescent="0.25">
      <c r="A19" s="404">
        <v>512</v>
      </c>
      <c r="B19" s="412" t="s">
        <v>57</v>
      </c>
      <c r="C19" s="413">
        <f>LIVRE!I6</f>
        <v>0</v>
      </c>
      <c r="E19" s="70">
        <v>110</v>
      </c>
      <c r="F19" s="71" t="str">
        <f>"Report à nouveau au 01/09/"&amp;Coordonnées!B9</f>
        <v>Report à nouveau au 01/09/2026</v>
      </c>
      <c r="G19" s="71"/>
      <c r="H19" s="63" t="str">
        <f>LIVRE!M7</f>
        <v/>
      </c>
    </row>
    <row r="20" spans="1:8" ht="20.25" customHeight="1" x14ac:dyDescent="0.25">
      <c r="A20" s="405"/>
      <c r="B20" s="412"/>
      <c r="C20" s="413"/>
      <c r="E20" s="72"/>
      <c r="F20" s="73" t="str">
        <f>"(égal à l'actif/passif au 31/08/"&amp;Coordonnées!B9&amp;")"</f>
        <v>(égal à l'actif/passif au 31/08/2026)</v>
      </c>
      <c r="G20" s="74"/>
      <c r="H20" s="75"/>
    </row>
    <row r="21" spans="1:8" ht="20.25" customHeight="1" x14ac:dyDescent="0.25">
      <c r="A21" s="209">
        <v>530</v>
      </c>
      <c r="B21" s="76" t="s">
        <v>58</v>
      </c>
      <c r="C21" s="66">
        <f>LIVRE!L6</f>
        <v>0</v>
      </c>
      <c r="E21" s="419" t="str">
        <f>"Résultat de l'année "&amp;Coordonnées!B9&amp;"/"&amp;Coordonnées!B10</f>
        <v>Résultat de l'année 2026/2027</v>
      </c>
      <c r="F21" s="419"/>
      <c r="G21" s="419"/>
      <c r="H21" s="66">
        <f>E14</f>
        <v>0</v>
      </c>
    </row>
    <row r="22" spans="1:8" ht="26.25" customHeight="1" x14ac:dyDescent="0.25">
      <c r="A22" s="415" t="s">
        <v>59</v>
      </c>
      <c r="B22" s="415"/>
      <c r="C22" s="67">
        <f>SUM(C19:C21)</f>
        <v>0</v>
      </c>
      <c r="D22" s="77"/>
      <c r="E22" s="415" t="s">
        <v>60</v>
      </c>
      <c r="F22" s="415"/>
      <c r="G22" s="415"/>
      <c r="H22" s="67">
        <f>SUM(H19:H21)</f>
        <v>0</v>
      </c>
    </row>
    <row r="23" spans="1:8" ht="23.25" customHeight="1" x14ac:dyDescent="0.25"/>
    <row r="24" spans="1:8" ht="80.25" customHeight="1" x14ac:dyDescent="0.25">
      <c r="A24" s="416" t="s">
        <v>210</v>
      </c>
      <c r="B24" s="416"/>
      <c r="C24" s="416"/>
      <c r="D24" s="416"/>
      <c r="E24" s="417" t="s">
        <v>61</v>
      </c>
      <c r="F24" s="417"/>
      <c r="G24" s="417"/>
      <c r="H24" s="417"/>
    </row>
    <row r="25" spans="1:8" ht="27" customHeight="1" x14ac:dyDescent="0.25">
      <c r="A25" s="418" t="str">
        <f>"Solde indiqué sur le relevé bancaire au 31 Août "&amp;Coordonnées!B10&amp;" ou à la date la plus proche :"</f>
        <v>Solde indiqué sur le relevé bancaire au 31 Août 2027 ou à la date la plus proche :</v>
      </c>
      <c r="B25" s="418"/>
      <c r="C25" s="418"/>
      <c r="D25" s="227">
        <f>D36-D30+D33</f>
        <v>0</v>
      </c>
      <c r="E25" s="78"/>
      <c r="F25" s="79"/>
      <c r="G25" s="80" t="s">
        <v>62</v>
      </c>
      <c r="H25" s="81" t="s">
        <v>63</v>
      </c>
    </row>
    <row r="26" spans="1:8" s="87" customFormat="1" ht="27" customHeight="1" x14ac:dyDescent="0.25">
      <c r="A26" s="422" t="s">
        <v>64</v>
      </c>
      <c r="B26" s="422"/>
      <c r="C26" s="422"/>
      <c r="D26" s="82" t="s">
        <v>65</v>
      </c>
      <c r="E26" s="83" t="s">
        <v>66</v>
      </c>
      <c r="F26" s="84">
        <v>50</v>
      </c>
      <c r="G26" s="85"/>
      <c r="H26" s="86">
        <f t="shared" ref="H26:H34" si="0">G26*F26</f>
        <v>0</v>
      </c>
    </row>
    <row r="27" spans="1:8" ht="15" customHeight="1" x14ac:dyDescent="0.25">
      <c r="A27" s="423" t="s">
        <v>67</v>
      </c>
      <c r="B27" s="423"/>
      <c r="C27" s="423"/>
      <c r="D27" s="423"/>
      <c r="E27" s="88"/>
      <c r="F27" s="89">
        <v>20</v>
      </c>
      <c r="G27" s="85"/>
      <c r="H27" s="86">
        <f t="shared" si="0"/>
        <v>0</v>
      </c>
    </row>
    <row r="28" spans="1:8" x14ac:dyDescent="0.25">
      <c r="A28" s="423"/>
      <c r="B28" s="423"/>
      <c r="C28" s="423"/>
      <c r="D28" s="423"/>
      <c r="E28" s="88"/>
      <c r="F28" s="89">
        <v>10</v>
      </c>
      <c r="G28" s="85"/>
      <c r="H28" s="86">
        <f t="shared" si="0"/>
        <v>0</v>
      </c>
    </row>
    <row r="29" spans="1:8" x14ac:dyDescent="0.25">
      <c r="A29" s="423"/>
      <c r="B29" s="423"/>
      <c r="C29" s="423"/>
      <c r="D29" s="423"/>
      <c r="E29" s="90"/>
      <c r="F29" s="91">
        <v>5</v>
      </c>
      <c r="G29" s="85"/>
      <c r="H29" s="86">
        <f t="shared" si="0"/>
        <v>0</v>
      </c>
    </row>
    <row r="30" spans="1:8" ht="15" customHeight="1" x14ac:dyDescent="0.25">
      <c r="A30" s="420" t="s">
        <v>68</v>
      </c>
      <c r="B30" s="420"/>
      <c r="C30" s="420"/>
      <c r="D30" s="421">
        <f>'Rapprochement bancaire'!D51</f>
        <v>0</v>
      </c>
      <c r="E30" s="83" t="s">
        <v>69</v>
      </c>
      <c r="F30" s="84">
        <v>2</v>
      </c>
      <c r="G30" s="85"/>
      <c r="H30" s="86">
        <f t="shared" si="0"/>
        <v>0</v>
      </c>
    </row>
    <row r="31" spans="1:8" x14ac:dyDescent="0.25">
      <c r="A31" s="420"/>
      <c r="B31" s="420"/>
      <c r="C31" s="420"/>
      <c r="D31" s="421"/>
      <c r="E31" s="88"/>
      <c r="F31" s="89">
        <v>1</v>
      </c>
      <c r="G31" s="85"/>
      <c r="H31" s="86">
        <f t="shared" si="0"/>
        <v>0</v>
      </c>
    </row>
    <row r="32" spans="1:8" ht="15.6" thickBot="1" x14ac:dyDescent="0.3">
      <c r="A32" s="420"/>
      <c r="B32" s="420"/>
      <c r="C32" s="420"/>
      <c r="D32" s="421"/>
      <c r="E32" s="88"/>
      <c r="F32" s="89">
        <v>0.5</v>
      </c>
      <c r="G32" s="85"/>
      <c r="H32" s="86">
        <f t="shared" si="0"/>
        <v>0</v>
      </c>
    </row>
    <row r="33" spans="1:8" ht="15" customHeight="1" thickTop="1" x14ac:dyDescent="0.25">
      <c r="A33" s="425" t="s">
        <v>70</v>
      </c>
      <c r="B33" s="426"/>
      <c r="C33" s="427"/>
      <c r="D33" s="434">
        <f>'Rapprochement bancaire'!E51</f>
        <v>0</v>
      </c>
      <c r="E33" s="88"/>
      <c r="F33" s="89">
        <v>0.2</v>
      </c>
      <c r="G33" s="85"/>
      <c r="H33" s="86">
        <f t="shared" si="0"/>
        <v>0</v>
      </c>
    </row>
    <row r="34" spans="1:8" x14ac:dyDescent="0.25">
      <c r="A34" s="428"/>
      <c r="B34" s="429"/>
      <c r="C34" s="430"/>
      <c r="D34" s="434"/>
      <c r="E34" s="88"/>
      <c r="F34" s="89">
        <v>0.1</v>
      </c>
      <c r="G34" s="85"/>
      <c r="H34" s="92">
        <f t="shared" si="0"/>
        <v>0</v>
      </c>
    </row>
    <row r="35" spans="1:8" ht="15.6" thickBot="1" x14ac:dyDescent="0.3">
      <c r="A35" s="431"/>
      <c r="B35" s="432"/>
      <c r="C35" s="433"/>
      <c r="D35" s="434"/>
      <c r="E35" s="88"/>
      <c r="F35" s="230" t="s">
        <v>71</v>
      </c>
      <c r="G35" s="435">
        <v>0</v>
      </c>
      <c r="H35" s="435"/>
    </row>
    <row r="36" spans="1:8" ht="29.25" customHeight="1" thickTop="1" thickBot="1" x14ac:dyDescent="0.3">
      <c r="A36" s="436" t="s">
        <v>219</v>
      </c>
      <c r="B36" s="436"/>
      <c r="C36" s="437"/>
      <c r="D36" s="228">
        <f>C19</f>
        <v>0</v>
      </c>
      <c r="E36" s="438" t="s">
        <v>72</v>
      </c>
      <c r="F36" s="439"/>
      <c r="G36" s="440"/>
      <c r="H36" s="229">
        <f>SUM(H26:H34,G35)</f>
        <v>0</v>
      </c>
    </row>
    <row r="37" spans="1:8" ht="26.25" customHeight="1" thickBot="1" x14ac:dyDescent="0.3">
      <c r="A37" s="441"/>
      <c r="B37" s="441"/>
      <c r="C37" s="441"/>
      <c r="D37" s="441"/>
      <c r="E37" s="442" t="str">
        <f>IF(H36+1=C21+1,"","Il y a une erreur dans votre décompte de caisse !")</f>
        <v/>
      </c>
      <c r="F37" s="443"/>
      <c r="G37" s="443"/>
      <c r="H37" s="444"/>
    </row>
    <row r="38" spans="1:8" ht="25.5" customHeight="1" thickTop="1" thickBot="1" x14ac:dyDescent="0.3">
      <c r="F38" s="424" t="s">
        <v>73</v>
      </c>
      <c r="G38" s="424"/>
      <c r="H38" s="93">
        <f>Coordonnées!B6</f>
        <v>0</v>
      </c>
    </row>
  </sheetData>
  <sheetProtection password="ED79" sheet="1" objects="1" scenarios="1"/>
  <mergeCells count="46">
    <mergeCell ref="A30:C32"/>
    <mergeCell ref="D30:D32"/>
    <mergeCell ref="A26:C26"/>
    <mergeCell ref="A27:D29"/>
    <mergeCell ref="F38:G38"/>
    <mergeCell ref="A33:C35"/>
    <mergeCell ref="D33:D35"/>
    <mergeCell ref="G35:H35"/>
    <mergeCell ref="A36:C36"/>
    <mergeCell ref="E36:G36"/>
    <mergeCell ref="A37:D37"/>
    <mergeCell ref="E37:H37"/>
    <mergeCell ref="E22:G22"/>
    <mergeCell ref="A24:D24"/>
    <mergeCell ref="E24:H24"/>
    <mergeCell ref="A25:C25"/>
    <mergeCell ref="E21:G21"/>
    <mergeCell ref="A22:B22"/>
    <mergeCell ref="A9:B9"/>
    <mergeCell ref="E7:G7"/>
    <mergeCell ref="A10:B10"/>
    <mergeCell ref="E9:G9"/>
    <mergeCell ref="A19:A20"/>
    <mergeCell ref="E10:G10"/>
    <mergeCell ref="A12:B12"/>
    <mergeCell ref="E12:G12"/>
    <mergeCell ref="E14:F14"/>
    <mergeCell ref="A16:H16"/>
    <mergeCell ref="A18:C18"/>
    <mergeCell ref="E18:H18"/>
    <mergeCell ref="B19:B20"/>
    <mergeCell ref="C19:C20"/>
    <mergeCell ref="A14:D14"/>
    <mergeCell ref="A6:B6"/>
    <mergeCell ref="E5:G5"/>
    <mergeCell ref="A8:B8"/>
    <mergeCell ref="E6:G6"/>
    <mergeCell ref="A5:B5"/>
    <mergeCell ref="E8:G8"/>
    <mergeCell ref="A7:B7"/>
    <mergeCell ref="A1:H1"/>
    <mergeCell ref="A2:H2"/>
    <mergeCell ref="A3:C3"/>
    <mergeCell ref="E3:H3"/>
    <mergeCell ref="A4:B4"/>
    <mergeCell ref="E4:G4"/>
  </mergeCells>
  <pageMargins left="0.3298611111111111" right="0.30972222222222223" top="0.65" bottom="0.42986111111111114" header="0.51180555555555551" footer="0.51180555555555551"/>
  <pageSetup paperSize="9" scale="94" firstPageNumber="0" orientation="portrait" r:id="rId1"/>
  <headerFooter alignWithMargins="0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4284C-713C-497B-BC82-2AEB630BAD50}">
  <sheetPr>
    <pageSetUpPr fitToPage="1"/>
  </sheetPr>
  <dimension ref="A1:AI63"/>
  <sheetViews>
    <sheetView zoomScale="77" zoomScaleNormal="77" workbookViewId="0">
      <pane ySplit="7" topLeftCell="A8" activePane="bottomLeft" state="frozen"/>
      <selection pane="bottomLeft" activeCell="AI6" sqref="AI6"/>
    </sheetView>
  </sheetViews>
  <sheetFormatPr baseColWidth="10" defaultColWidth="11.44140625" defaultRowHeight="13.2" x14ac:dyDescent="0.25"/>
  <cols>
    <col min="1" max="1" width="6.109375" style="109" customWidth="1"/>
    <col min="2" max="2" width="25.6640625" style="108" customWidth="1"/>
    <col min="3" max="4" width="0" style="108" hidden="1" customWidth="1"/>
    <col min="5" max="5" width="13.33203125" style="109" customWidth="1"/>
    <col min="6" max="7" width="0" style="109" hidden="1" customWidth="1"/>
    <col min="8" max="8" width="13.44140625" style="109" customWidth="1"/>
    <col min="9" max="9" width="3.6640625" style="109" customWidth="1"/>
    <col min="10" max="10" width="6.109375" style="109" customWidth="1"/>
    <col min="11" max="11" width="25.6640625" style="110" customWidth="1"/>
    <col min="12" max="13" width="0" style="108" hidden="1" customWidth="1"/>
    <col min="14" max="14" width="13.6640625" style="109" customWidth="1"/>
    <col min="15" max="16" width="0" style="109" hidden="1" customWidth="1"/>
    <col min="17" max="17" width="15.109375" style="109" customWidth="1"/>
    <col min="18" max="18" width="3.6640625" style="109" customWidth="1"/>
    <col min="19" max="19" width="6.109375" style="109" customWidth="1"/>
    <col min="20" max="20" width="25.6640625" style="110" customWidth="1"/>
    <col min="21" max="22" width="0" style="108" hidden="1" customWidth="1"/>
    <col min="23" max="23" width="14" style="109" customWidth="1"/>
    <col min="24" max="25" width="0" style="109" hidden="1" customWidth="1"/>
    <col min="26" max="26" width="13.88671875" style="109" customWidth="1"/>
    <col min="27" max="27" width="3.6640625" style="109" customWidth="1"/>
    <col min="28" max="28" width="6.109375" style="109" customWidth="1"/>
    <col min="29" max="29" width="25.6640625" style="110" customWidth="1"/>
    <col min="30" max="31" width="0" style="108" hidden="1" customWidth="1"/>
    <col min="32" max="32" width="14" style="109" customWidth="1"/>
    <col min="33" max="34" width="0" style="109" hidden="1" customWidth="1"/>
    <col min="35" max="35" width="13.88671875" style="109" customWidth="1"/>
    <col min="36" max="16384" width="11.44140625" style="108"/>
  </cols>
  <sheetData>
    <row r="1" spans="1:35" s="111" customFormat="1" ht="36.75" customHeight="1" x14ac:dyDescent="0.25">
      <c r="A1" s="446" t="s">
        <v>80</v>
      </c>
      <c r="B1" s="446"/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  <c r="N1" s="446"/>
      <c r="O1" s="446"/>
      <c r="P1" s="446"/>
      <c r="Q1" s="446"/>
      <c r="R1" s="446"/>
      <c r="S1" s="446"/>
      <c r="T1" s="446"/>
      <c r="U1" s="446"/>
      <c r="V1" s="446"/>
      <c r="W1" s="446"/>
      <c r="X1" s="446"/>
      <c r="Y1" s="446"/>
      <c r="Z1" s="446"/>
      <c r="AA1" s="446"/>
      <c r="AB1" s="446"/>
      <c r="AC1" s="446"/>
      <c r="AD1" s="446"/>
      <c r="AE1" s="446"/>
      <c r="AF1" s="446"/>
      <c r="AG1" s="446"/>
      <c r="AH1" s="446"/>
      <c r="AI1" s="446"/>
    </row>
    <row r="2" spans="1:35" ht="18" customHeight="1" x14ac:dyDescent="0.25">
      <c r="A2" s="112"/>
      <c r="B2" s="113" t="s">
        <v>81</v>
      </c>
      <c r="C2" s="113"/>
      <c r="D2" s="113"/>
      <c r="E2" s="450" t="str">
        <f>Coordonnées!B2&amp;" "&amp;"- "&amp;Coordonnées!B4</f>
        <v xml:space="preserve"> - </v>
      </c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  <c r="R2" s="114"/>
      <c r="S2" s="114"/>
      <c r="U2" s="113"/>
      <c r="V2" s="113"/>
      <c r="AA2" s="115"/>
      <c r="AB2" s="114"/>
      <c r="AC2" s="113" t="s">
        <v>7</v>
      </c>
      <c r="AD2" s="113"/>
      <c r="AE2" s="113"/>
      <c r="AF2" s="445" t="str">
        <f>Coordonnées!B9&amp;"/"&amp;Coordonnées!B10</f>
        <v>2026/2027</v>
      </c>
      <c r="AG2" s="445"/>
      <c r="AH2" s="445"/>
      <c r="AI2" s="445"/>
    </row>
    <row r="3" spans="1:35" ht="13.8" thickBot="1" x14ac:dyDescent="0.3"/>
    <row r="4" spans="1:35" ht="19.5" customHeight="1" thickBot="1" x14ac:dyDescent="0.3">
      <c r="A4" s="112"/>
      <c r="B4" s="243" t="s">
        <v>82</v>
      </c>
      <c r="C4" s="244"/>
      <c r="D4" s="244"/>
      <c r="E4" s="447"/>
      <c r="F4" s="447"/>
      <c r="G4" s="447"/>
      <c r="H4" s="447"/>
      <c r="I4" s="116"/>
      <c r="J4" s="112"/>
      <c r="K4" s="243" t="s">
        <v>83</v>
      </c>
      <c r="L4" s="244"/>
      <c r="M4" s="244"/>
      <c r="N4" s="447"/>
      <c r="O4" s="447"/>
      <c r="P4" s="447"/>
      <c r="Q4" s="447"/>
      <c r="R4" s="117"/>
      <c r="S4" s="112"/>
      <c r="T4" s="243" t="s">
        <v>84</v>
      </c>
      <c r="U4" s="244" t="str">
        <f>IF(P4="","",VLOOKUP(P4,LIVRE!$A$8:$AC$315,8))</f>
        <v/>
      </c>
      <c r="V4" s="244"/>
      <c r="W4" s="447"/>
      <c r="X4" s="447"/>
      <c r="Y4" s="447"/>
      <c r="Z4" s="447"/>
      <c r="AA4" s="116"/>
      <c r="AB4" s="112"/>
      <c r="AC4" s="243" t="s">
        <v>85</v>
      </c>
      <c r="AD4" s="244" t="str">
        <f>IF(Y4="","",VLOOKUP(Y4,LIVRE!$A$8:$AC$315,8))</f>
        <v/>
      </c>
      <c r="AE4" s="244"/>
      <c r="AF4" s="447"/>
      <c r="AG4" s="447"/>
      <c r="AH4" s="447"/>
      <c r="AI4" s="447"/>
    </row>
    <row r="5" spans="1:35" ht="22.5" customHeight="1" thickBot="1" x14ac:dyDescent="0.3">
      <c r="A5" s="118" t="s">
        <v>86</v>
      </c>
      <c r="B5" s="238" t="s">
        <v>87</v>
      </c>
      <c r="C5" s="239"/>
      <c r="D5" s="239"/>
      <c r="E5" s="240" t="s">
        <v>88</v>
      </c>
      <c r="F5" s="241"/>
      <c r="G5" s="241"/>
      <c r="H5" s="242" t="s">
        <v>89</v>
      </c>
      <c r="I5" s="119"/>
      <c r="J5" s="118" t="s">
        <v>86</v>
      </c>
      <c r="K5" s="238" t="s">
        <v>87</v>
      </c>
      <c r="L5" s="239"/>
      <c r="M5" s="239"/>
      <c r="N5" s="240" t="s">
        <v>88</v>
      </c>
      <c r="O5" s="241"/>
      <c r="P5" s="241"/>
      <c r="Q5" s="242" t="s">
        <v>89</v>
      </c>
      <c r="R5" s="119"/>
      <c r="S5" s="118" t="s">
        <v>86</v>
      </c>
      <c r="T5" s="238" t="s">
        <v>87</v>
      </c>
      <c r="U5" s="239"/>
      <c r="V5" s="239"/>
      <c r="W5" s="240" t="s">
        <v>88</v>
      </c>
      <c r="X5" s="241"/>
      <c r="Y5" s="241"/>
      <c r="Z5" s="242" t="s">
        <v>89</v>
      </c>
      <c r="AA5" s="119"/>
      <c r="AB5" s="118" t="s">
        <v>86</v>
      </c>
      <c r="AC5" s="238" t="s">
        <v>87</v>
      </c>
      <c r="AD5" s="239"/>
      <c r="AE5" s="239"/>
      <c r="AF5" s="240" t="s">
        <v>88</v>
      </c>
      <c r="AG5" s="241"/>
      <c r="AH5" s="241"/>
      <c r="AI5" s="242" t="s">
        <v>89</v>
      </c>
    </row>
    <row r="6" spans="1:35" ht="34.5" customHeight="1" thickBot="1" x14ac:dyDescent="0.3">
      <c r="A6" s="448"/>
      <c r="B6" s="120" t="s">
        <v>90</v>
      </c>
      <c r="C6" s="121" t="s">
        <v>91</v>
      </c>
      <c r="D6" s="121" t="s">
        <v>92</v>
      </c>
      <c r="E6" s="259" t="s">
        <v>93</v>
      </c>
      <c r="F6" s="121" t="s">
        <v>94</v>
      </c>
      <c r="G6" s="121" t="s">
        <v>95</v>
      </c>
      <c r="H6" s="261" t="s">
        <v>96</v>
      </c>
      <c r="I6" s="122"/>
      <c r="J6" s="448"/>
      <c r="K6" s="123" t="s">
        <v>90</v>
      </c>
      <c r="L6" s="121" t="s">
        <v>91</v>
      </c>
      <c r="M6" s="121" t="s">
        <v>92</v>
      </c>
      <c r="N6" s="259" t="s">
        <v>93</v>
      </c>
      <c r="O6" s="121" t="s">
        <v>94</v>
      </c>
      <c r="P6" s="121" t="s">
        <v>95</v>
      </c>
      <c r="Q6" s="261" t="s">
        <v>96</v>
      </c>
      <c r="R6" s="122"/>
      <c r="S6" s="448"/>
      <c r="T6" s="123" t="s">
        <v>90</v>
      </c>
      <c r="U6" s="121" t="s">
        <v>91</v>
      </c>
      <c r="V6" s="121" t="s">
        <v>92</v>
      </c>
      <c r="W6" s="259" t="s">
        <v>93</v>
      </c>
      <c r="X6" s="121" t="s">
        <v>94</v>
      </c>
      <c r="Y6" s="121" t="s">
        <v>95</v>
      </c>
      <c r="Z6" s="261" t="s">
        <v>96</v>
      </c>
      <c r="AA6" s="122"/>
      <c r="AB6" s="448"/>
      <c r="AC6" s="123" t="s">
        <v>90</v>
      </c>
      <c r="AD6" s="121" t="s">
        <v>91</v>
      </c>
      <c r="AE6" s="121" t="s">
        <v>92</v>
      </c>
      <c r="AF6" s="259" t="s">
        <v>93</v>
      </c>
      <c r="AG6" s="121" t="s">
        <v>94</v>
      </c>
      <c r="AH6" s="121" t="s">
        <v>95</v>
      </c>
      <c r="AI6" s="261" t="s">
        <v>96</v>
      </c>
    </row>
    <row r="7" spans="1:35" ht="21" thickBot="1" x14ac:dyDescent="0.3">
      <c r="A7" s="449"/>
      <c r="B7" s="124">
        <f>E63-H63</f>
        <v>0</v>
      </c>
      <c r="C7" s="125"/>
      <c r="D7" s="125"/>
      <c r="E7" s="260">
        <f>E63</f>
        <v>0</v>
      </c>
      <c r="F7" s="126"/>
      <c r="G7" s="126"/>
      <c r="H7" s="262">
        <f>H63</f>
        <v>0</v>
      </c>
      <c r="I7" s="127"/>
      <c r="J7" s="449"/>
      <c r="K7" s="124">
        <f>N63-Q63</f>
        <v>0</v>
      </c>
      <c r="L7" s="125"/>
      <c r="M7" s="125"/>
      <c r="N7" s="260">
        <f>N63</f>
        <v>0</v>
      </c>
      <c r="O7" s="126"/>
      <c r="P7" s="126"/>
      <c r="Q7" s="262">
        <f>Q63</f>
        <v>0</v>
      </c>
      <c r="R7" s="127"/>
      <c r="S7" s="449"/>
      <c r="T7" s="124">
        <f>W63-Z63</f>
        <v>0</v>
      </c>
      <c r="U7" s="125"/>
      <c r="V7" s="125"/>
      <c r="W7" s="260">
        <f>W63</f>
        <v>0</v>
      </c>
      <c r="X7" s="126"/>
      <c r="Y7" s="126"/>
      <c r="Z7" s="262">
        <f>Z63</f>
        <v>0</v>
      </c>
      <c r="AA7" s="127"/>
      <c r="AB7" s="449"/>
      <c r="AC7" s="124">
        <f>AF63-AI63</f>
        <v>0</v>
      </c>
      <c r="AD7" s="125"/>
      <c r="AE7" s="125"/>
      <c r="AF7" s="260">
        <f>AF63</f>
        <v>0</v>
      </c>
      <c r="AG7" s="126"/>
      <c r="AH7" s="126"/>
      <c r="AI7" s="262">
        <f>AI63</f>
        <v>0</v>
      </c>
    </row>
    <row r="8" spans="1:35" s="110" customFormat="1" ht="15.6" thickBot="1" x14ac:dyDescent="0.3">
      <c r="A8" s="263"/>
      <c r="B8" s="251" t="str">
        <f>IF(A8="","",VLOOKUP(A8,LIVRE!$A$8:$AC$315,4))</f>
        <v/>
      </c>
      <c r="C8" s="252" t="str">
        <f>IF(A8="","",VLOOKUP(A8,LIVRE!$A$8:$AC$315,7))</f>
        <v/>
      </c>
      <c r="D8" s="252" t="str">
        <f>IF(A8="","",VLOOKUP(A8,LIVRE!$A$8:$AC$315,10))</f>
        <v/>
      </c>
      <c r="E8" s="252" t="str">
        <f t="shared" ref="E8:E62" si="0">IF(A8="","",C8+D8)</f>
        <v/>
      </c>
      <c r="F8" s="252" t="str">
        <f>IF(A8="","",VLOOKUP(A8,LIVRE!$A$8:$AC$315,8))</f>
        <v/>
      </c>
      <c r="G8" s="252" t="str">
        <f>IF(A8="","",VLOOKUP(A8,LIVRE!$A$8:$AC$315,11))</f>
        <v/>
      </c>
      <c r="H8" s="253" t="str">
        <f t="shared" ref="H8:H62" si="1">IF(A8="","",F8+G8)</f>
        <v/>
      </c>
      <c r="I8" s="128"/>
      <c r="J8" s="263"/>
      <c r="K8" s="251" t="str">
        <f>IF(J8="","",VLOOKUP(J8,LIVRE!$A$8:$AC$315,4))</f>
        <v/>
      </c>
      <c r="L8" s="252" t="str">
        <f>IF(J8="","",VLOOKUP(J8,LIVRE!$A$8:$AC$315,7))</f>
        <v/>
      </c>
      <c r="M8" s="252" t="str">
        <f>IF(J8="","",VLOOKUP(J8,LIVRE!$A$8:$AC$315,10))</f>
        <v/>
      </c>
      <c r="N8" s="252" t="str">
        <f t="shared" ref="N8:N62" si="2">IF(J8="","",L8+M8)</f>
        <v/>
      </c>
      <c r="O8" s="252" t="str">
        <f>IF(J8="","",VLOOKUP(J8,LIVRE!$A$8:$AC$315,8))</f>
        <v/>
      </c>
      <c r="P8" s="252" t="str">
        <f>IF(J8="","",VLOOKUP(J8,LIVRE!$A$8:$AC$315,11))</f>
        <v/>
      </c>
      <c r="Q8" s="253" t="str">
        <f t="shared" ref="Q8:Q62" si="3">IF(J8="","",O8+P8)</f>
        <v/>
      </c>
      <c r="R8" s="128"/>
      <c r="S8" s="263"/>
      <c r="T8" s="251" t="str">
        <f>IF(S8="","",VLOOKUP(S8,LIVRE!$A$8:$AC$315,4))</f>
        <v/>
      </c>
      <c r="U8" s="252" t="str">
        <f>IF(S8="","",VLOOKUP(S8,LIVRE!$A$8:$AC$315,7))</f>
        <v/>
      </c>
      <c r="V8" s="252" t="str">
        <f>IF(S8="","",VLOOKUP(S8,LIVRE!$A$8:$AC$315,10))</f>
        <v/>
      </c>
      <c r="W8" s="252" t="str">
        <f t="shared" ref="W8:W62" si="4">IF(S8="","",U8+V8)</f>
        <v/>
      </c>
      <c r="X8" s="252" t="str">
        <f>IF(S8="","",VLOOKUP(S8,LIVRE!$A$8:$AC$315,8))</f>
        <v/>
      </c>
      <c r="Y8" s="252" t="str">
        <f>IF(S8="","",VLOOKUP(S8,LIVRE!$A$8:$AC$315,11))</f>
        <v/>
      </c>
      <c r="Z8" s="253" t="str">
        <f t="shared" ref="Z8:Z62" si="5">IF(S8="","",X8+Y8)</f>
        <v/>
      </c>
      <c r="AA8" s="128"/>
      <c r="AB8" s="263"/>
      <c r="AC8" s="251" t="str">
        <f>IF(AB8="","",VLOOKUP(AB8,LIVRE!$A$8:$AC$315,4))</f>
        <v/>
      </c>
      <c r="AD8" s="252" t="str">
        <f>IF(AB8="","",VLOOKUP(AB8,LIVRE!$A$8:$AC$315,7))</f>
        <v/>
      </c>
      <c r="AE8" s="252" t="str">
        <f>IF(AB8="","",VLOOKUP(AB8,LIVRE!$A$8:$AC$315,10))</f>
        <v/>
      </c>
      <c r="AF8" s="252" t="str">
        <f t="shared" ref="AF8:AF62" si="6">IF(AB8="","",AD8+AE8)</f>
        <v/>
      </c>
      <c r="AG8" s="252" t="str">
        <f>IF(AB8="","",VLOOKUP(AB8,LIVRE!$A$8:$AC$315,8))</f>
        <v/>
      </c>
      <c r="AH8" s="252" t="str">
        <f>IF(AB8="","",VLOOKUP(AB8,LIVRE!$A$8:$AC$315,11))</f>
        <v/>
      </c>
      <c r="AI8" s="253" t="str">
        <f t="shared" ref="AI8:AI62" si="7">IF(AB8="","",AG8+AH8)</f>
        <v/>
      </c>
    </row>
    <row r="9" spans="1:35" s="110" customFormat="1" ht="15.6" thickBot="1" x14ac:dyDescent="0.3">
      <c r="A9" s="264"/>
      <c r="B9" s="246" t="str">
        <f>IF(A9="","",VLOOKUP(A9,LIVRE!$A$8:$AC$315,4))</f>
        <v/>
      </c>
      <c r="C9" s="245" t="str">
        <f>IF(A9="","",VLOOKUP(A9,LIVRE!$A$8:$AC$315,7))</f>
        <v/>
      </c>
      <c r="D9" s="245" t="str">
        <f>IF(A9="","",VLOOKUP(A9,LIVRE!$A$8:$AC$315,10))</f>
        <v/>
      </c>
      <c r="E9" s="247" t="str">
        <f t="shared" si="0"/>
        <v/>
      </c>
      <c r="F9" s="245" t="str">
        <f>IF(A9="","",VLOOKUP(A9,LIVRE!$A$8:$AC$315,8))</f>
        <v/>
      </c>
      <c r="G9" s="245" t="str">
        <f>IF(A9="","",VLOOKUP(A9,LIVRE!$A$8:$AC$315,11))</f>
        <v/>
      </c>
      <c r="H9" s="254" t="str">
        <f t="shared" si="1"/>
        <v/>
      </c>
      <c r="I9" s="128"/>
      <c r="J9" s="264"/>
      <c r="K9" s="246" t="str">
        <f>IF(J9="","",VLOOKUP(J9,LIVRE!$A$8:$AC$315,4))</f>
        <v/>
      </c>
      <c r="L9" s="245" t="str">
        <f>IF(J9="","",VLOOKUP(J9,LIVRE!$A$8:$AC$315,7))</f>
        <v/>
      </c>
      <c r="M9" s="245" t="str">
        <f>IF(J9="","",VLOOKUP(J9,LIVRE!$A$8:$AC$315,10))</f>
        <v/>
      </c>
      <c r="N9" s="247" t="str">
        <f t="shared" si="2"/>
        <v/>
      </c>
      <c r="O9" s="245" t="str">
        <f>IF(J9="","",VLOOKUP(J9,LIVRE!$A$8:$AC$315,8))</f>
        <v/>
      </c>
      <c r="P9" s="245" t="str">
        <f>IF(J9="","",VLOOKUP(J9,LIVRE!$A$8:$AC$315,11))</f>
        <v/>
      </c>
      <c r="Q9" s="254" t="str">
        <f t="shared" si="3"/>
        <v/>
      </c>
      <c r="R9" s="128"/>
      <c r="S9" s="264"/>
      <c r="T9" s="246" t="str">
        <f>IF(S9="","",VLOOKUP(S9,LIVRE!$A$8:$AC$315,4))</f>
        <v/>
      </c>
      <c r="U9" s="245" t="str">
        <f>IF(S9="","",VLOOKUP(S9,LIVRE!$A$8:$AC$315,7))</f>
        <v/>
      </c>
      <c r="V9" s="245" t="str">
        <f>IF(S9="","",VLOOKUP(S9,LIVRE!$A$8:$AC$315,10))</f>
        <v/>
      </c>
      <c r="W9" s="247" t="str">
        <f t="shared" si="4"/>
        <v/>
      </c>
      <c r="X9" s="245" t="str">
        <f>IF(S9="","",VLOOKUP(S9,LIVRE!$A$8:$AC$315,8))</f>
        <v/>
      </c>
      <c r="Y9" s="245" t="str">
        <f>IF(S9="","",VLOOKUP(S9,LIVRE!$A$8:$AC$315,11))</f>
        <v/>
      </c>
      <c r="Z9" s="254" t="str">
        <f t="shared" si="5"/>
        <v/>
      </c>
      <c r="AA9" s="128"/>
      <c r="AB9" s="264"/>
      <c r="AC9" s="246" t="str">
        <f>IF(AB9="","",VLOOKUP(AB9,LIVRE!$A$8:$AC$315,4))</f>
        <v/>
      </c>
      <c r="AD9" s="245" t="str">
        <f>IF(AB9="","",VLOOKUP(AB9,LIVRE!$A$8:$AC$315,7))</f>
        <v/>
      </c>
      <c r="AE9" s="245" t="str">
        <f>IF(AB9="","",VLOOKUP(AB9,LIVRE!$A$8:$AC$315,10))</f>
        <v/>
      </c>
      <c r="AF9" s="247" t="str">
        <f t="shared" si="6"/>
        <v/>
      </c>
      <c r="AG9" s="245" t="str">
        <f>IF(AB9="","",VLOOKUP(AB9,LIVRE!$A$8:$AC$315,8))</f>
        <v/>
      </c>
      <c r="AH9" s="245" t="str">
        <f>IF(AB9="","",VLOOKUP(AB9,LIVRE!$A$8:$AC$315,11))</f>
        <v/>
      </c>
      <c r="AI9" s="254" t="str">
        <f t="shared" si="7"/>
        <v/>
      </c>
    </row>
    <row r="10" spans="1:35" s="110" customFormat="1" ht="15.6" thickBot="1" x14ac:dyDescent="0.3">
      <c r="A10" s="264"/>
      <c r="B10" s="246" t="str">
        <f>IF(A10="","",VLOOKUP(A10,LIVRE!$A$8:$AC$315,4))</f>
        <v/>
      </c>
      <c r="C10" s="245" t="str">
        <f>IF(A10="","",VLOOKUP(A10,LIVRE!$A$8:$AC$315,7))</f>
        <v/>
      </c>
      <c r="D10" s="245" t="str">
        <f>IF(A10="","",VLOOKUP(A10,LIVRE!$A$8:$AC$315,10))</f>
        <v/>
      </c>
      <c r="E10" s="247" t="str">
        <f t="shared" si="0"/>
        <v/>
      </c>
      <c r="F10" s="245" t="str">
        <f>IF(A10="","",VLOOKUP(A10,LIVRE!$A$8:$AC$315,8))</f>
        <v/>
      </c>
      <c r="G10" s="245" t="str">
        <f>IF(A10="","",VLOOKUP(A10,LIVRE!$A$8:$AC$315,11))</f>
        <v/>
      </c>
      <c r="H10" s="254" t="str">
        <f t="shared" si="1"/>
        <v/>
      </c>
      <c r="I10" s="128"/>
      <c r="J10" s="264"/>
      <c r="K10" s="246" t="str">
        <f>IF(J10="","",VLOOKUP(J10,LIVRE!$A$8:$AC$315,4))</f>
        <v/>
      </c>
      <c r="L10" s="245" t="str">
        <f>IF(J10="","",VLOOKUP(J10,LIVRE!$A$8:$AC$315,7))</f>
        <v/>
      </c>
      <c r="M10" s="245" t="str">
        <f>IF(J10="","",VLOOKUP(J10,LIVRE!$A$8:$AC$315,10))</f>
        <v/>
      </c>
      <c r="N10" s="247" t="str">
        <f t="shared" si="2"/>
        <v/>
      </c>
      <c r="O10" s="245" t="str">
        <f>IF(J10="","",VLOOKUP(J10,LIVRE!$A$8:$AC$315,8))</f>
        <v/>
      </c>
      <c r="P10" s="245" t="str">
        <f>IF(J10="","",VLOOKUP(J10,LIVRE!$A$8:$AC$315,11))</f>
        <v/>
      </c>
      <c r="Q10" s="254" t="str">
        <f t="shared" si="3"/>
        <v/>
      </c>
      <c r="R10" s="128"/>
      <c r="S10" s="264"/>
      <c r="T10" s="246" t="str">
        <f>IF(S10="","",VLOOKUP(S10,LIVRE!$A$8:$AC$315,4))</f>
        <v/>
      </c>
      <c r="U10" s="245" t="str">
        <f>IF(S10="","",VLOOKUP(S10,LIVRE!$A$8:$AC$315,7))</f>
        <v/>
      </c>
      <c r="V10" s="245" t="str">
        <f>IF(S10="","",VLOOKUP(S10,LIVRE!$A$8:$AC$315,10))</f>
        <v/>
      </c>
      <c r="W10" s="247" t="str">
        <f t="shared" si="4"/>
        <v/>
      </c>
      <c r="X10" s="245" t="str">
        <f>IF(S10="","",VLOOKUP(S10,LIVRE!$A$8:$AC$315,8))</f>
        <v/>
      </c>
      <c r="Y10" s="245" t="str">
        <f>IF(S10="","",VLOOKUP(S10,LIVRE!$A$8:$AC$315,11))</f>
        <v/>
      </c>
      <c r="Z10" s="254" t="str">
        <f t="shared" si="5"/>
        <v/>
      </c>
      <c r="AA10" s="128"/>
      <c r="AB10" s="264"/>
      <c r="AC10" s="246" t="str">
        <f>IF(AB10="","",VLOOKUP(AB10,LIVRE!$A$8:$AC$315,4))</f>
        <v/>
      </c>
      <c r="AD10" s="245" t="str">
        <f>IF(AB10="","",VLOOKUP(AB10,LIVRE!$A$8:$AC$315,7))</f>
        <v/>
      </c>
      <c r="AE10" s="245" t="str">
        <f>IF(AB10="","",VLOOKUP(AB10,LIVRE!$A$8:$AC$315,10))</f>
        <v/>
      </c>
      <c r="AF10" s="247" t="str">
        <f t="shared" si="6"/>
        <v/>
      </c>
      <c r="AG10" s="245" t="str">
        <f>IF(AB10="","",VLOOKUP(AB10,LIVRE!$A$8:$AC$315,8))</f>
        <v/>
      </c>
      <c r="AH10" s="245" t="str">
        <f>IF(AB10="","",VLOOKUP(AB10,LIVRE!$A$8:$AC$315,11))</f>
        <v/>
      </c>
      <c r="AI10" s="254" t="str">
        <f t="shared" si="7"/>
        <v/>
      </c>
    </row>
    <row r="11" spans="1:35" s="110" customFormat="1" ht="15.6" thickBot="1" x14ac:dyDescent="0.3">
      <c r="A11" s="264"/>
      <c r="B11" s="246" t="str">
        <f>IF(A11="","",VLOOKUP(A11,LIVRE!$A$8:$AC$315,4))</f>
        <v/>
      </c>
      <c r="C11" s="245" t="str">
        <f>IF(A11="","",VLOOKUP(A11,LIVRE!$A$8:$AC$315,7))</f>
        <v/>
      </c>
      <c r="D11" s="245" t="str">
        <f>IF(A11="","",VLOOKUP(A11,LIVRE!$A$8:$AC$315,10))</f>
        <v/>
      </c>
      <c r="E11" s="247" t="str">
        <f t="shared" si="0"/>
        <v/>
      </c>
      <c r="F11" s="245" t="str">
        <f>IF(A11="","",VLOOKUP(A11,LIVRE!$A$8:$AC$315,8))</f>
        <v/>
      </c>
      <c r="G11" s="245" t="str">
        <f>IF(A11="","",VLOOKUP(A11,LIVRE!$A$8:$AC$315,11))</f>
        <v/>
      </c>
      <c r="H11" s="254" t="str">
        <f t="shared" si="1"/>
        <v/>
      </c>
      <c r="I11" s="128"/>
      <c r="J11" s="264"/>
      <c r="K11" s="246" t="str">
        <f>IF(J11="","",VLOOKUP(J11,LIVRE!$A$8:$AC$315,4))</f>
        <v/>
      </c>
      <c r="L11" s="245" t="str">
        <f>IF(J11="","",VLOOKUP(J11,LIVRE!$A$8:$AC$315,7))</f>
        <v/>
      </c>
      <c r="M11" s="245" t="str">
        <f>IF(J11="","",VLOOKUP(J11,LIVRE!$A$8:$AC$315,10))</f>
        <v/>
      </c>
      <c r="N11" s="247" t="str">
        <f t="shared" si="2"/>
        <v/>
      </c>
      <c r="O11" s="245" t="str">
        <f>IF(J11="","",VLOOKUP(J11,LIVRE!$A$8:$AC$315,8))</f>
        <v/>
      </c>
      <c r="P11" s="245" t="str">
        <f>IF(J11="","",VLOOKUP(J11,LIVRE!$A$8:$AC$315,11))</f>
        <v/>
      </c>
      <c r="Q11" s="254" t="str">
        <f t="shared" si="3"/>
        <v/>
      </c>
      <c r="R11" s="128"/>
      <c r="S11" s="264"/>
      <c r="T11" s="246" t="str">
        <f>IF(S11="","",VLOOKUP(S11,LIVRE!$A$8:$AC$315,4))</f>
        <v/>
      </c>
      <c r="U11" s="245" t="str">
        <f>IF(S11="","",VLOOKUP(S11,LIVRE!$A$8:$AC$315,7))</f>
        <v/>
      </c>
      <c r="V11" s="245" t="str">
        <f>IF(S11="","",VLOOKUP(S11,LIVRE!$A$8:$AC$315,10))</f>
        <v/>
      </c>
      <c r="W11" s="247" t="str">
        <f t="shared" si="4"/>
        <v/>
      </c>
      <c r="X11" s="245" t="str">
        <f>IF(S11="","",VLOOKUP(S11,LIVRE!$A$8:$AC$315,8))</f>
        <v/>
      </c>
      <c r="Y11" s="245" t="str">
        <f>IF(S11="","",VLOOKUP(S11,LIVRE!$A$8:$AC$315,11))</f>
        <v/>
      </c>
      <c r="Z11" s="254" t="str">
        <f t="shared" si="5"/>
        <v/>
      </c>
      <c r="AA11" s="128"/>
      <c r="AB11" s="264"/>
      <c r="AC11" s="246" t="str">
        <f>IF(AB11="","",VLOOKUP(AB11,LIVRE!$A$8:$AC$315,4))</f>
        <v/>
      </c>
      <c r="AD11" s="245" t="str">
        <f>IF(AB11="","",VLOOKUP(AB11,LIVRE!$A$8:$AC$315,7))</f>
        <v/>
      </c>
      <c r="AE11" s="245" t="str">
        <f>IF(AB11="","",VLOOKUP(AB11,LIVRE!$A$8:$AC$315,10))</f>
        <v/>
      </c>
      <c r="AF11" s="247" t="str">
        <f t="shared" si="6"/>
        <v/>
      </c>
      <c r="AG11" s="245" t="str">
        <f>IF(AB11="","",VLOOKUP(AB11,LIVRE!$A$8:$AC$315,8))</f>
        <v/>
      </c>
      <c r="AH11" s="245" t="str">
        <f>IF(AB11="","",VLOOKUP(AB11,LIVRE!$A$8:$AC$315,11))</f>
        <v/>
      </c>
      <c r="AI11" s="254" t="str">
        <f t="shared" si="7"/>
        <v/>
      </c>
    </row>
    <row r="12" spans="1:35" s="110" customFormat="1" ht="12.75" customHeight="1" thickBot="1" x14ac:dyDescent="0.3">
      <c r="A12" s="264"/>
      <c r="B12" s="246" t="str">
        <f>IF(A12="","",VLOOKUP(A12,LIVRE!$A$8:$AC$315,4))</f>
        <v/>
      </c>
      <c r="C12" s="245" t="str">
        <f>IF(A12="","",VLOOKUP(A12,LIVRE!$A$8:$AC$315,7))</f>
        <v/>
      </c>
      <c r="D12" s="245" t="str">
        <f>IF(A12="","",VLOOKUP(A12,LIVRE!$A$8:$AC$315,10))</f>
        <v/>
      </c>
      <c r="E12" s="247" t="str">
        <f t="shared" si="0"/>
        <v/>
      </c>
      <c r="F12" s="245" t="str">
        <f>IF(A12="","",VLOOKUP(A12,LIVRE!$A$8:$AC$315,8))</f>
        <v/>
      </c>
      <c r="G12" s="245" t="str">
        <f>IF(A12="","",VLOOKUP(A12,LIVRE!$A$8:$AC$315,11))</f>
        <v/>
      </c>
      <c r="H12" s="254" t="str">
        <f t="shared" si="1"/>
        <v/>
      </c>
      <c r="I12" s="128"/>
      <c r="J12" s="264"/>
      <c r="K12" s="246" t="str">
        <f>IF(J12="","",VLOOKUP(J12,LIVRE!$A$8:$AC$315,4))</f>
        <v/>
      </c>
      <c r="L12" s="245" t="str">
        <f>IF(J12="","",VLOOKUP(J12,LIVRE!$A$8:$AC$315,7))</f>
        <v/>
      </c>
      <c r="M12" s="245" t="str">
        <f>IF(J12="","",VLOOKUP(J12,LIVRE!$A$8:$AC$315,10))</f>
        <v/>
      </c>
      <c r="N12" s="247" t="str">
        <f t="shared" si="2"/>
        <v/>
      </c>
      <c r="O12" s="245" t="str">
        <f>IF(J12="","",VLOOKUP(J12,LIVRE!$A$8:$AC$315,8))</f>
        <v/>
      </c>
      <c r="P12" s="245" t="str">
        <f>IF(J12="","",VLOOKUP(J12,LIVRE!$A$8:$AC$315,11))</f>
        <v/>
      </c>
      <c r="Q12" s="254" t="str">
        <f t="shared" si="3"/>
        <v/>
      </c>
      <c r="R12" s="128"/>
      <c r="S12" s="264"/>
      <c r="T12" s="246" t="str">
        <f>IF(S12="","",VLOOKUP(S12,LIVRE!$A$8:$AC$315,4))</f>
        <v/>
      </c>
      <c r="U12" s="245" t="str">
        <f>IF(S12="","",VLOOKUP(S12,LIVRE!$A$8:$AC$315,7))</f>
        <v/>
      </c>
      <c r="V12" s="245" t="str">
        <f>IF(S12="","",VLOOKUP(S12,LIVRE!$A$8:$AC$315,10))</f>
        <v/>
      </c>
      <c r="W12" s="247" t="str">
        <f t="shared" si="4"/>
        <v/>
      </c>
      <c r="X12" s="245" t="str">
        <f>IF(S12="","",VLOOKUP(S12,LIVRE!$A$8:$AC$315,8))</f>
        <v/>
      </c>
      <c r="Y12" s="245" t="str">
        <f>IF(S12="","",VLOOKUP(S12,LIVRE!$A$8:$AC$315,11))</f>
        <v/>
      </c>
      <c r="Z12" s="254" t="str">
        <f t="shared" si="5"/>
        <v/>
      </c>
      <c r="AA12" s="128"/>
      <c r="AB12" s="264"/>
      <c r="AC12" s="246" t="str">
        <f>IF(AB12="","",VLOOKUP(AB12,LIVRE!$A$8:$AC$315,4))</f>
        <v/>
      </c>
      <c r="AD12" s="245" t="str">
        <f>IF(AB12="","",VLOOKUP(AB12,LIVRE!$A$8:$AC$315,7))</f>
        <v/>
      </c>
      <c r="AE12" s="245" t="str">
        <f>IF(AB12="","",VLOOKUP(AB12,LIVRE!$A$8:$AC$315,10))</f>
        <v/>
      </c>
      <c r="AF12" s="247" t="str">
        <f t="shared" si="6"/>
        <v/>
      </c>
      <c r="AG12" s="245" t="str">
        <f>IF(AB12="","",VLOOKUP(AB12,LIVRE!$A$8:$AC$315,8))</f>
        <v/>
      </c>
      <c r="AH12" s="245" t="str">
        <f>IF(AB12="","",VLOOKUP(AB12,LIVRE!$A$8:$AC$315,11))</f>
        <v/>
      </c>
      <c r="AI12" s="254" t="str">
        <f t="shared" si="7"/>
        <v/>
      </c>
    </row>
    <row r="13" spans="1:35" s="110" customFormat="1" ht="15.6" thickBot="1" x14ac:dyDescent="0.3">
      <c r="A13" s="264"/>
      <c r="B13" s="246" t="str">
        <f>IF(A13="","",VLOOKUP(A13,LIVRE!$A$8:$AC$315,4))</f>
        <v/>
      </c>
      <c r="C13" s="245" t="str">
        <f>IF(A13="","",VLOOKUP(A13,LIVRE!$A$8:$AC$315,7))</f>
        <v/>
      </c>
      <c r="D13" s="245" t="str">
        <f>IF(A13="","",VLOOKUP(A13,LIVRE!$A$8:$AC$315,10))</f>
        <v/>
      </c>
      <c r="E13" s="247" t="str">
        <f t="shared" si="0"/>
        <v/>
      </c>
      <c r="F13" s="245" t="str">
        <f>IF(A13="","",VLOOKUP(A13,LIVRE!$A$8:$AC$315,8))</f>
        <v/>
      </c>
      <c r="G13" s="245" t="str">
        <f>IF(A13="","",VLOOKUP(A13,LIVRE!$A$8:$AC$315,11))</f>
        <v/>
      </c>
      <c r="H13" s="254" t="str">
        <f t="shared" si="1"/>
        <v/>
      </c>
      <c r="I13" s="128"/>
      <c r="J13" s="264"/>
      <c r="K13" s="246" t="str">
        <f>IF(J13="","",VLOOKUP(J13,LIVRE!$A$8:$AC$315,4))</f>
        <v/>
      </c>
      <c r="L13" s="245" t="str">
        <f>IF(J13="","",VLOOKUP(J13,LIVRE!$A$8:$AC$315,7))</f>
        <v/>
      </c>
      <c r="M13" s="245" t="str">
        <f>IF(J13="","",VLOOKUP(J13,LIVRE!$A$8:$AC$315,10))</f>
        <v/>
      </c>
      <c r="N13" s="247" t="str">
        <f t="shared" si="2"/>
        <v/>
      </c>
      <c r="O13" s="245" t="str">
        <f>IF(J13="","",VLOOKUP(J13,LIVRE!$A$8:$AC$315,8))</f>
        <v/>
      </c>
      <c r="P13" s="245" t="str">
        <f>IF(J13="","",VLOOKUP(J13,LIVRE!$A$8:$AC$315,11))</f>
        <v/>
      </c>
      <c r="Q13" s="254" t="str">
        <f t="shared" si="3"/>
        <v/>
      </c>
      <c r="R13" s="128"/>
      <c r="S13" s="264"/>
      <c r="T13" s="246" t="str">
        <f>IF(S13="","",VLOOKUP(S13,LIVRE!$A$8:$AC$315,4))</f>
        <v/>
      </c>
      <c r="U13" s="245" t="str">
        <f>IF(S13="","",VLOOKUP(S13,LIVRE!$A$8:$AC$315,7))</f>
        <v/>
      </c>
      <c r="V13" s="245" t="str">
        <f>IF(S13="","",VLOOKUP(S13,LIVRE!$A$8:$AC$315,10))</f>
        <v/>
      </c>
      <c r="W13" s="247" t="str">
        <f t="shared" si="4"/>
        <v/>
      </c>
      <c r="X13" s="245" t="str">
        <f>IF(S13="","",VLOOKUP(S13,LIVRE!$A$8:$AC$315,8))</f>
        <v/>
      </c>
      <c r="Y13" s="245" t="str">
        <f>IF(S13="","",VLOOKUP(S13,LIVRE!$A$8:$AC$315,11))</f>
        <v/>
      </c>
      <c r="Z13" s="254" t="str">
        <f t="shared" si="5"/>
        <v/>
      </c>
      <c r="AA13" s="128"/>
      <c r="AB13" s="264"/>
      <c r="AC13" s="246" t="str">
        <f>IF(AB13="","",VLOOKUP(AB13,LIVRE!$A$8:$AC$315,4))</f>
        <v/>
      </c>
      <c r="AD13" s="245" t="str">
        <f>IF(AB13="","",VLOOKUP(AB13,LIVRE!$A$8:$AC$315,7))</f>
        <v/>
      </c>
      <c r="AE13" s="245" t="str">
        <f>IF(AB13="","",VLOOKUP(AB13,LIVRE!$A$8:$AC$315,10))</f>
        <v/>
      </c>
      <c r="AF13" s="247" t="str">
        <f t="shared" si="6"/>
        <v/>
      </c>
      <c r="AG13" s="245" t="str">
        <f>IF(AB13="","",VLOOKUP(AB13,LIVRE!$A$8:$AC$315,8))</f>
        <v/>
      </c>
      <c r="AH13" s="245" t="str">
        <f>IF(AB13="","",VLOOKUP(AB13,LIVRE!$A$8:$AC$315,11))</f>
        <v/>
      </c>
      <c r="AI13" s="254" t="str">
        <f t="shared" si="7"/>
        <v/>
      </c>
    </row>
    <row r="14" spans="1:35" s="110" customFormat="1" ht="15.6" thickBot="1" x14ac:dyDescent="0.3">
      <c r="A14" s="264"/>
      <c r="B14" s="246" t="str">
        <f>IF(A14="","",VLOOKUP(A14,LIVRE!$A$8:$AC$315,4))</f>
        <v/>
      </c>
      <c r="C14" s="245" t="str">
        <f>IF(A14="","",VLOOKUP(A14,LIVRE!$A$8:$AC$315,7))</f>
        <v/>
      </c>
      <c r="D14" s="245" t="str">
        <f>IF(A14="","",VLOOKUP(A14,LIVRE!$A$8:$AC$315,10))</f>
        <v/>
      </c>
      <c r="E14" s="247" t="str">
        <f t="shared" si="0"/>
        <v/>
      </c>
      <c r="F14" s="245" t="str">
        <f>IF(A14="","",VLOOKUP(A14,LIVRE!$A$8:$AC$315,8))</f>
        <v/>
      </c>
      <c r="G14" s="245" t="str">
        <f>IF(A14="","",VLOOKUP(A14,LIVRE!$A$8:$AC$315,11))</f>
        <v/>
      </c>
      <c r="H14" s="254" t="str">
        <f t="shared" si="1"/>
        <v/>
      </c>
      <c r="I14" s="128"/>
      <c r="J14" s="264"/>
      <c r="K14" s="246" t="str">
        <f>IF(J14="","",VLOOKUP(J14,LIVRE!$A$8:$AC$315,4))</f>
        <v/>
      </c>
      <c r="L14" s="245" t="str">
        <f>IF(J14="","",VLOOKUP(J14,LIVRE!$A$8:$AC$315,7))</f>
        <v/>
      </c>
      <c r="M14" s="245" t="str">
        <f>IF(J14="","",VLOOKUP(J14,LIVRE!$A$8:$AC$315,10))</f>
        <v/>
      </c>
      <c r="N14" s="247" t="str">
        <f t="shared" si="2"/>
        <v/>
      </c>
      <c r="O14" s="245" t="str">
        <f>IF(J14="","",VLOOKUP(J14,LIVRE!$A$8:$AC$315,8))</f>
        <v/>
      </c>
      <c r="P14" s="245" t="str">
        <f>IF(J14="","",VLOOKUP(J14,LIVRE!$A$8:$AC$315,11))</f>
        <v/>
      </c>
      <c r="Q14" s="254" t="str">
        <f t="shared" si="3"/>
        <v/>
      </c>
      <c r="R14" s="128"/>
      <c r="S14" s="264"/>
      <c r="T14" s="246" t="str">
        <f>IF(S14="","",VLOOKUP(S14,LIVRE!$A$8:$AC$315,4))</f>
        <v/>
      </c>
      <c r="U14" s="245" t="str">
        <f>IF(S14="","",VLOOKUP(S14,LIVRE!$A$8:$AC$315,7))</f>
        <v/>
      </c>
      <c r="V14" s="245" t="str">
        <f>IF(S14="","",VLOOKUP(S14,LIVRE!$A$8:$AC$315,10))</f>
        <v/>
      </c>
      <c r="W14" s="247" t="str">
        <f t="shared" si="4"/>
        <v/>
      </c>
      <c r="X14" s="245" t="str">
        <f>IF(S14="","",VLOOKUP(S14,LIVRE!$A$8:$AC$315,8))</f>
        <v/>
      </c>
      <c r="Y14" s="245" t="str">
        <f>IF(S14="","",VLOOKUP(S14,LIVRE!$A$8:$AC$315,11))</f>
        <v/>
      </c>
      <c r="Z14" s="254" t="str">
        <f t="shared" si="5"/>
        <v/>
      </c>
      <c r="AA14" s="128"/>
      <c r="AB14" s="264"/>
      <c r="AC14" s="246" t="str">
        <f>IF(AB14="","",VLOOKUP(AB14,LIVRE!$A$8:$AC$315,4))</f>
        <v/>
      </c>
      <c r="AD14" s="245" t="str">
        <f>IF(AB14="","",VLOOKUP(AB14,LIVRE!$A$8:$AC$315,7))</f>
        <v/>
      </c>
      <c r="AE14" s="245" t="str">
        <f>IF(AB14="","",VLOOKUP(AB14,LIVRE!$A$8:$AC$315,10))</f>
        <v/>
      </c>
      <c r="AF14" s="247" t="str">
        <f t="shared" si="6"/>
        <v/>
      </c>
      <c r="AG14" s="245" t="str">
        <f>IF(AB14="","",VLOOKUP(AB14,LIVRE!$A$8:$AC$315,8))</f>
        <v/>
      </c>
      <c r="AH14" s="245" t="str">
        <f>IF(AB14="","",VLOOKUP(AB14,LIVRE!$A$8:$AC$315,11))</f>
        <v/>
      </c>
      <c r="AI14" s="254" t="str">
        <f t="shared" si="7"/>
        <v/>
      </c>
    </row>
    <row r="15" spans="1:35" s="110" customFormat="1" ht="15.6" thickBot="1" x14ac:dyDescent="0.3">
      <c r="A15" s="264"/>
      <c r="B15" s="246" t="str">
        <f>IF(A15="","",VLOOKUP(A15,LIVRE!$A$8:$AC$315,4))</f>
        <v/>
      </c>
      <c r="C15" s="245" t="str">
        <f>IF(A15="","",VLOOKUP(A15,LIVRE!$A$8:$AC$315,7))</f>
        <v/>
      </c>
      <c r="D15" s="245" t="str">
        <f>IF(A15="","",VLOOKUP(A15,LIVRE!$A$8:$AC$315,10))</f>
        <v/>
      </c>
      <c r="E15" s="247" t="str">
        <f t="shared" si="0"/>
        <v/>
      </c>
      <c r="F15" s="245" t="str">
        <f>IF(A15="","",VLOOKUP(A15,LIVRE!$A$8:$AC$315,8))</f>
        <v/>
      </c>
      <c r="G15" s="245" t="str">
        <f>IF(A15="","",VLOOKUP(A15,LIVRE!$A$8:$AC$315,11))</f>
        <v/>
      </c>
      <c r="H15" s="254" t="str">
        <f t="shared" si="1"/>
        <v/>
      </c>
      <c r="I15" s="128"/>
      <c r="J15" s="264"/>
      <c r="K15" s="246" t="str">
        <f>IF(J15="","",VLOOKUP(J15,LIVRE!$A$8:$AC$315,4))</f>
        <v/>
      </c>
      <c r="L15" s="245" t="str">
        <f>IF(J15="","",VLOOKUP(J15,LIVRE!$A$8:$AC$315,7))</f>
        <v/>
      </c>
      <c r="M15" s="245" t="str">
        <f>IF(J15="","",VLOOKUP(J15,LIVRE!$A$8:$AC$315,10))</f>
        <v/>
      </c>
      <c r="N15" s="247" t="str">
        <f t="shared" si="2"/>
        <v/>
      </c>
      <c r="O15" s="245" t="str">
        <f>IF(J15="","",VLOOKUP(J15,LIVRE!$A$8:$AC$315,8))</f>
        <v/>
      </c>
      <c r="P15" s="245" t="str">
        <f>IF(J15="","",VLOOKUP(J15,LIVRE!$A$8:$AC$315,11))</f>
        <v/>
      </c>
      <c r="Q15" s="254" t="str">
        <f t="shared" si="3"/>
        <v/>
      </c>
      <c r="R15" s="128"/>
      <c r="S15" s="264"/>
      <c r="T15" s="246" t="str">
        <f>IF(S15="","",VLOOKUP(S15,LIVRE!$A$8:$AC$315,4))</f>
        <v/>
      </c>
      <c r="U15" s="245" t="str">
        <f>IF(S15="","",VLOOKUP(S15,LIVRE!$A$8:$AC$315,7))</f>
        <v/>
      </c>
      <c r="V15" s="245" t="str">
        <f>IF(S15="","",VLOOKUP(S15,LIVRE!$A$8:$AC$315,10))</f>
        <v/>
      </c>
      <c r="W15" s="247" t="str">
        <f t="shared" si="4"/>
        <v/>
      </c>
      <c r="X15" s="245" t="str">
        <f>IF(S15="","",VLOOKUP(S15,LIVRE!$A$8:$AC$315,8))</f>
        <v/>
      </c>
      <c r="Y15" s="245" t="str">
        <f>IF(S15="","",VLOOKUP(S15,LIVRE!$A$8:$AC$315,11))</f>
        <v/>
      </c>
      <c r="Z15" s="254" t="str">
        <f t="shared" si="5"/>
        <v/>
      </c>
      <c r="AA15" s="128"/>
      <c r="AB15" s="264"/>
      <c r="AC15" s="246" t="str">
        <f>IF(AB15="","",VLOOKUP(AB15,LIVRE!$A$8:$AC$315,4))</f>
        <v/>
      </c>
      <c r="AD15" s="245" t="str">
        <f>IF(AB15="","",VLOOKUP(AB15,LIVRE!$A$8:$AC$315,7))</f>
        <v/>
      </c>
      <c r="AE15" s="245" t="str">
        <f>IF(AB15="","",VLOOKUP(AB15,LIVRE!$A$8:$AC$315,10))</f>
        <v/>
      </c>
      <c r="AF15" s="247" t="str">
        <f t="shared" si="6"/>
        <v/>
      </c>
      <c r="AG15" s="245" t="str">
        <f>IF(AB15="","",VLOOKUP(AB15,LIVRE!$A$8:$AC$315,8))</f>
        <v/>
      </c>
      <c r="AH15" s="245" t="str">
        <f>IF(AB15="","",VLOOKUP(AB15,LIVRE!$A$8:$AC$315,11))</f>
        <v/>
      </c>
      <c r="AI15" s="254" t="str">
        <f t="shared" si="7"/>
        <v/>
      </c>
    </row>
    <row r="16" spans="1:35" s="110" customFormat="1" ht="15.6" thickBot="1" x14ac:dyDescent="0.3">
      <c r="A16" s="264"/>
      <c r="B16" s="246" t="str">
        <f>IF(A16="","",VLOOKUP(A16,LIVRE!$A$8:$AC$315,4))</f>
        <v/>
      </c>
      <c r="C16" s="245" t="str">
        <f>IF(A16="","",VLOOKUP(A16,LIVRE!$A$8:$AC$315,7))</f>
        <v/>
      </c>
      <c r="D16" s="245" t="str">
        <f>IF(A16="","",VLOOKUP(A16,LIVRE!$A$8:$AC$315,10))</f>
        <v/>
      </c>
      <c r="E16" s="247" t="str">
        <f t="shared" si="0"/>
        <v/>
      </c>
      <c r="F16" s="245" t="str">
        <f>IF(A16="","",VLOOKUP(A16,LIVRE!$A$8:$AC$315,8))</f>
        <v/>
      </c>
      <c r="G16" s="245" t="str">
        <f>IF(A16="","",VLOOKUP(A16,LIVRE!$A$8:$AC$315,11))</f>
        <v/>
      </c>
      <c r="H16" s="254" t="str">
        <f t="shared" si="1"/>
        <v/>
      </c>
      <c r="I16" s="128"/>
      <c r="J16" s="264"/>
      <c r="K16" s="246" t="str">
        <f>IF(J16="","",VLOOKUP(J16,LIVRE!$A$8:$AC$315,4))</f>
        <v/>
      </c>
      <c r="L16" s="245" t="str">
        <f>IF(J16="","",VLOOKUP(J16,LIVRE!$A$8:$AC$315,7))</f>
        <v/>
      </c>
      <c r="M16" s="245" t="str">
        <f>IF(J16="","",VLOOKUP(J16,LIVRE!$A$8:$AC$315,10))</f>
        <v/>
      </c>
      <c r="N16" s="247" t="str">
        <f t="shared" si="2"/>
        <v/>
      </c>
      <c r="O16" s="245" t="str">
        <f>IF(J16="","",VLOOKUP(J16,LIVRE!$A$8:$AC$315,8))</f>
        <v/>
      </c>
      <c r="P16" s="245" t="str">
        <f>IF(J16="","",VLOOKUP(J16,LIVRE!$A$8:$AC$315,11))</f>
        <v/>
      </c>
      <c r="Q16" s="254" t="str">
        <f t="shared" si="3"/>
        <v/>
      </c>
      <c r="R16" s="128"/>
      <c r="S16" s="264"/>
      <c r="T16" s="246" t="str">
        <f>IF(S16="","",VLOOKUP(S16,LIVRE!$A$8:$AC$315,4))</f>
        <v/>
      </c>
      <c r="U16" s="245" t="str">
        <f>IF(S16="","",VLOOKUP(S16,LIVRE!$A$8:$AC$315,7))</f>
        <v/>
      </c>
      <c r="V16" s="245" t="str">
        <f>IF(S16="","",VLOOKUP(S16,LIVRE!$A$8:$AC$315,10))</f>
        <v/>
      </c>
      <c r="W16" s="247" t="str">
        <f t="shared" si="4"/>
        <v/>
      </c>
      <c r="X16" s="245" t="str">
        <f>IF(S16="","",VLOOKUP(S16,LIVRE!$A$8:$AC$315,8))</f>
        <v/>
      </c>
      <c r="Y16" s="245" t="str">
        <f>IF(S16="","",VLOOKUP(S16,LIVRE!$A$8:$AC$315,11))</f>
        <v/>
      </c>
      <c r="Z16" s="254" t="str">
        <f t="shared" si="5"/>
        <v/>
      </c>
      <c r="AA16" s="128"/>
      <c r="AB16" s="264"/>
      <c r="AC16" s="246" t="str">
        <f>IF(AB16="","",VLOOKUP(AB16,LIVRE!$A$8:$AC$315,4))</f>
        <v/>
      </c>
      <c r="AD16" s="245" t="str">
        <f>IF(AB16="","",VLOOKUP(AB16,LIVRE!$A$8:$AC$315,7))</f>
        <v/>
      </c>
      <c r="AE16" s="245" t="str">
        <f>IF(AB16="","",VLOOKUP(AB16,LIVRE!$A$8:$AC$315,10))</f>
        <v/>
      </c>
      <c r="AF16" s="247" t="str">
        <f t="shared" si="6"/>
        <v/>
      </c>
      <c r="AG16" s="245" t="str">
        <f>IF(AB16="","",VLOOKUP(AB16,LIVRE!$A$8:$AC$315,8))</f>
        <v/>
      </c>
      <c r="AH16" s="245" t="str">
        <f>IF(AB16="","",VLOOKUP(AB16,LIVRE!$A$8:$AC$315,11))</f>
        <v/>
      </c>
      <c r="AI16" s="254" t="str">
        <f t="shared" si="7"/>
        <v/>
      </c>
    </row>
    <row r="17" spans="1:35" s="110" customFormat="1" ht="15.6" thickBot="1" x14ac:dyDescent="0.3">
      <c r="A17" s="264"/>
      <c r="B17" s="246" t="str">
        <f>IF(A17="","",VLOOKUP(A17,LIVRE!$A$8:$AC$315,4))</f>
        <v/>
      </c>
      <c r="C17" s="245" t="str">
        <f>IF(A17="","",VLOOKUP(A17,LIVRE!$A$8:$AC$315,7))</f>
        <v/>
      </c>
      <c r="D17" s="245" t="str">
        <f>IF(A17="","",VLOOKUP(A17,LIVRE!$A$8:$AC$315,10))</f>
        <v/>
      </c>
      <c r="E17" s="247" t="str">
        <f t="shared" si="0"/>
        <v/>
      </c>
      <c r="F17" s="245" t="str">
        <f>IF(A17="","",VLOOKUP(A17,LIVRE!$A$8:$AC$315,8))</f>
        <v/>
      </c>
      <c r="G17" s="245" t="str">
        <f>IF(A17="","",VLOOKUP(A17,LIVRE!$A$8:$AC$315,11))</f>
        <v/>
      </c>
      <c r="H17" s="254" t="str">
        <f t="shared" si="1"/>
        <v/>
      </c>
      <c r="I17" s="128"/>
      <c r="J17" s="264"/>
      <c r="K17" s="246" t="str">
        <f>IF(J17="","",VLOOKUP(J17,LIVRE!$A$8:$AC$315,4))</f>
        <v/>
      </c>
      <c r="L17" s="245" t="str">
        <f>IF(J17="","",VLOOKUP(J17,LIVRE!$A$8:$AC$315,7))</f>
        <v/>
      </c>
      <c r="M17" s="245" t="str">
        <f>IF(J17="","",VLOOKUP(J17,LIVRE!$A$8:$AC$315,10))</f>
        <v/>
      </c>
      <c r="N17" s="247" t="str">
        <f t="shared" si="2"/>
        <v/>
      </c>
      <c r="O17" s="245" t="str">
        <f>IF(J17="","",VLOOKUP(J17,LIVRE!$A$8:$AC$315,8))</f>
        <v/>
      </c>
      <c r="P17" s="245" t="str">
        <f>IF(J17="","",VLOOKUP(J17,LIVRE!$A$8:$AC$315,11))</f>
        <v/>
      </c>
      <c r="Q17" s="254" t="str">
        <f t="shared" si="3"/>
        <v/>
      </c>
      <c r="R17" s="128"/>
      <c r="S17" s="264"/>
      <c r="T17" s="246" t="str">
        <f>IF(S17="","",VLOOKUP(S17,LIVRE!$A$8:$AC$315,4))</f>
        <v/>
      </c>
      <c r="U17" s="245" t="str">
        <f>IF(S17="","",VLOOKUP(S17,LIVRE!$A$8:$AC$315,7))</f>
        <v/>
      </c>
      <c r="V17" s="245" t="str">
        <f>IF(S17="","",VLOOKUP(S17,LIVRE!$A$8:$AC$315,10))</f>
        <v/>
      </c>
      <c r="W17" s="247" t="str">
        <f t="shared" si="4"/>
        <v/>
      </c>
      <c r="X17" s="245" t="str">
        <f>IF(S17="","",VLOOKUP(S17,LIVRE!$A$8:$AC$315,8))</f>
        <v/>
      </c>
      <c r="Y17" s="245" t="str">
        <f>IF(S17="","",VLOOKUP(S17,LIVRE!$A$8:$AC$315,11))</f>
        <v/>
      </c>
      <c r="Z17" s="254" t="str">
        <f t="shared" si="5"/>
        <v/>
      </c>
      <c r="AA17" s="128"/>
      <c r="AB17" s="264"/>
      <c r="AC17" s="246" t="str">
        <f>IF(AB17="","",VLOOKUP(AB17,LIVRE!$A$8:$AC$315,4))</f>
        <v/>
      </c>
      <c r="AD17" s="245" t="str">
        <f>IF(AB17="","",VLOOKUP(AB17,LIVRE!$A$8:$AC$315,7))</f>
        <v/>
      </c>
      <c r="AE17" s="245" t="str">
        <f>IF(AB17="","",VLOOKUP(AB17,LIVRE!$A$8:$AC$315,10))</f>
        <v/>
      </c>
      <c r="AF17" s="247" t="str">
        <f t="shared" si="6"/>
        <v/>
      </c>
      <c r="AG17" s="245" t="str">
        <f>IF(AB17="","",VLOOKUP(AB17,LIVRE!$A$8:$AC$315,8))</f>
        <v/>
      </c>
      <c r="AH17" s="245" t="str">
        <f>IF(AB17="","",VLOOKUP(AB17,LIVRE!$A$8:$AC$315,11))</f>
        <v/>
      </c>
      <c r="AI17" s="254" t="str">
        <f t="shared" si="7"/>
        <v/>
      </c>
    </row>
    <row r="18" spans="1:35" s="110" customFormat="1" ht="15.6" thickBot="1" x14ac:dyDescent="0.3">
      <c r="A18" s="264"/>
      <c r="B18" s="246" t="str">
        <f>IF(A18="","",VLOOKUP(A18,LIVRE!$A$8:$AC$315,4))</f>
        <v/>
      </c>
      <c r="C18" s="245" t="str">
        <f>IF(A18="","",VLOOKUP(A18,LIVRE!$A$8:$AC$315,7))</f>
        <v/>
      </c>
      <c r="D18" s="245" t="str">
        <f>IF(A18="","",VLOOKUP(A18,LIVRE!$A$8:$AC$315,10))</f>
        <v/>
      </c>
      <c r="E18" s="247" t="str">
        <f t="shared" si="0"/>
        <v/>
      </c>
      <c r="F18" s="245" t="str">
        <f>IF(A18="","",VLOOKUP(A18,LIVRE!$A$8:$AC$315,8))</f>
        <v/>
      </c>
      <c r="G18" s="245" t="str">
        <f>IF(A18="","",VLOOKUP(A18,LIVRE!$A$8:$AC$315,11))</f>
        <v/>
      </c>
      <c r="H18" s="254" t="str">
        <f t="shared" si="1"/>
        <v/>
      </c>
      <c r="I18" s="128"/>
      <c r="J18" s="264"/>
      <c r="K18" s="246" t="str">
        <f>IF(J18="","",VLOOKUP(J18,LIVRE!$A$8:$AC$315,4))</f>
        <v/>
      </c>
      <c r="L18" s="245" t="str">
        <f>IF(J18="","",VLOOKUP(J18,LIVRE!$A$8:$AC$315,7))</f>
        <v/>
      </c>
      <c r="M18" s="245" t="str">
        <f>IF(J18="","",VLOOKUP(J18,LIVRE!$A$8:$AC$315,10))</f>
        <v/>
      </c>
      <c r="N18" s="247" t="str">
        <f t="shared" si="2"/>
        <v/>
      </c>
      <c r="O18" s="245" t="str">
        <f>IF(J18="","",VLOOKUP(J18,LIVRE!$A$8:$AC$315,8))</f>
        <v/>
      </c>
      <c r="P18" s="245" t="str">
        <f>IF(J18="","",VLOOKUP(J18,LIVRE!$A$8:$AC$315,11))</f>
        <v/>
      </c>
      <c r="Q18" s="254" t="str">
        <f t="shared" si="3"/>
        <v/>
      </c>
      <c r="R18" s="128"/>
      <c r="S18" s="264"/>
      <c r="T18" s="246" t="str">
        <f>IF(S18="","",VLOOKUP(S18,LIVRE!$A$8:$AC$315,4))</f>
        <v/>
      </c>
      <c r="U18" s="245" t="str">
        <f>IF(S18="","",VLOOKUP(S18,LIVRE!$A$8:$AC$315,7))</f>
        <v/>
      </c>
      <c r="V18" s="245" t="str">
        <f>IF(S18="","",VLOOKUP(S18,LIVRE!$A$8:$AC$315,10))</f>
        <v/>
      </c>
      <c r="W18" s="247" t="str">
        <f t="shared" si="4"/>
        <v/>
      </c>
      <c r="X18" s="245" t="str">
        <f>IF(S18="","",VLOOKUP(S18,LIVRE!$A$8:$AC$315,8))</f>
        <v/>
      </c>
      <c r="Y18" s="245" t="str">
        <f>IF(S18="","",VLOOKUP(S18,LIVRE!$A$8:$AC$315,11))</f>
        <v/>
      </c>
      <c r="Z18" s="254" t="str">
        <f t="shared" si="5"/>
        <v/>
      </c>
      <c r="AA18" s="128"/>
      <c r="AB18" s="264"/>
      <c r="AC18" s="246" t="str">
        <f>IF(AB18="","",VLOOKUP(AB18,LIVRE!$A$8:$AC$315,4))</f>
        <v/>
      </c>
      <c r="AD18" s="245" t="str">
        <f>IF(AB18="","",VLOOKUP(AB18,LIVRE!$A$8:$AC$315,7))</f>
        <v/>
      </c>
      <c r="AE18" s="245" t="str">
        <f>IF(AB18="","",VLOOKUP(AB18,LIVRE!$A$8:$AC$315,10))</f>
        <v/>
      </c>
      <c r="AF18" s="247" t="str">
        <f t="shared" si="6"/>
        <v/>
      </c>
      <c r="AG18" s="245" t="str">
        <f>IF(AB18="","",VLOOKUP(AB18,LIVRE!$A$8:$AC$315,8))</f>
        <v/>
      </c>
      <c r="AH18" s="245" t="str">
        <f>IF(AB18="","",VLOOKUP(AB18,LIVRE!$A$8:$AC$315,11))</f>
        <v/>
      </c>
      <c r="AI18" s="254" t="str">
        <f t="shared" si="7"/>
        <v/>
      </c>
    </row>
    <row r="19" spans="1:35" s="110" customFormat="1" ht="15.6" thickBot="1" x14ac:dyDescent="0.3">
      <c r="A19" s="264"/>
      <c r="B19" s="246" t="str">
        <f>IF(A19="","",VLOOKUP(A19,LIVRE!$A$8:$AC$315,4))</f>
        <v/>
      </c>
      <c r="C19" s="245" t="str">
        <f>IF(A19="","",VLOOKUP(A19,LIVRE!$A$8:$AC$315,7))</f>
        <v/>
      </c>
      <c r="D19" s="245" t="str">
        <f>IF(A19="","",VLOOKUP(A19,LIVRE!$A$8:$AC$315,10))</f>
        <v/>
      </c>
      <c r="E19" s="247" t="str">
        <f t="shared" si="0"/>
        <v/>
      </c>
      <c r="F19" s="245" t="str">
        <f>IF(A19="","",VLOOKUP(A19,LIVRE!$A$8:$AC$315,8))</f>
        <v/>
      </c>
      <c r="G19" s="245" t="str">
        <f>IF(A19="","",VLOOKUP(A19,LIVRE!$A$8:$AC$315,11))</f>
        <v/>
      </c>
      <c r="H19" s="254" t="str">
        <f t="shared" si="1"/>
        <v/>
      </c>
      <c r="I19" s="128"/>
      <c r="J19" s="264"/>
      <c r="K19" s="246" t="str">
        <f>IF(J19="","",VLOOKUP(J19,LIVRE!$A$8:$AC$315,4))</f>
        <v/>
      </c>
      <c r="L19" s="245" t="str">
        <f>IF(J19="","",VLOOKUP(J19,LIVRE!$A$8:$AC$315,7))</f>
        <v/>
      </c>
      <c r="M19" s="245" t="str">
        <f>IF(J19="","",VLOOKUP(J19,LIVRE!$A$8:$AC$315,10))</f>
        <v/>
      </c>
      <c r="N19" s="247" t="str">
        <f t="shared" si="2"/>
        <v/>
      </c>
      <c r="O19" s="245" t="str">
        <f>IF(J19="","",VLOOKUP(J19,LIVRE!$A$8:$AC$315,8))</f>
        <v/>
      </c>
      <c r="P19" s="245" t="str">
        <f>IF(J19="","",VLOOKUP(J19,LIVRE!$A$8:$AC$315,11))</f>
        <v/>
      </c>
      <c r="Q19" s="254" t="str">
        <f t="shared" si="3"/>
        <v/>
      </c>
      <c r="R19" s="128"/>
      <c r="S19" s="264"/>
      <c r="T19" s="246" t="str">
        <f>IF(S19="","",VLOOKUP(S19,LIVRE!$A$8:$AC$315,4))</f>
        <v/>
      </c>
      <c r="U19" s="245" t="str">
        <f>IF(S19="","",VLOOKUP(S19,LIVRE!$A$8:$AC$315,7))</f>
        <v/>
      </c>
      <c r="V19" s="245" t="str">
        <f>IF(S19="","",VLOOKUP(S19,LIVRE!$A$8:$AC$315,10))</f>
        <v/>
      </c>
      <c r="W19" s="247" t="str">
        <f t="shared" si="4"/>
        <v/>
      </c>
      <c r="X19" s="245" t="str">
        <f>IF(S19="","",VLOOKUP(S19,LIVRE!$A$8:$AC$315,8))</f>
        <v/>
      </c>
      <c r="Y19" s="245" t="str">
        <f>IF(S19="","",VLOOKUP(S19,LIVRE!$A$8:$AC$315,11))</f>
        <v/>
      </c>
      <c r="Z19" s="254" t="str">
        <f t="shared" si="5"/>
        <v/>
      </c>
      <c r="AA19" s="128"/>
      <c r="AB19" s="264"/>
      <c r="AC19" s="246" t="str">
        <f>IF(AB19="","",VLOOKUP(AB19,LIVRE!$A$8:$AC$315,4))</f>
        <v/>
      </c>
      <c r="AD19" s="245" t="str">
        <f>IF(AB19="","",VLOOKUP(AB19,LIVRE!$A$8:$AC$315,7))</f>
        <v/>
      </c>
      <c r="AE19" s="245" t="str">
        <f>IF(AB19="","",VLOOKUP(AB19,LIVRE!$A$8:$AC$315,10))</f>
        <v/>
      </c>
      <c r="AF19" s="247" t="str">
        <f t="shared" si="6"/>
        <v/>
      </c>
      <c r="AG19" s="245" t="str">
        <f>IF(AB19="","",VLOOKUP(AB19,LIVRE!$A$8:$AC$315,8))</f>
        <v/>
      </c>
      <c r="AH19" s="245" t="str">
        <f>IF(AB19="","",VLOOKUP(AB19,LIVRE!$A$8:$AC$315,11))</f>
        <v/>
      </c>
      <c r="AI19" s="254" t="str">
        <f t="shared" si="7"/>
        <v/>
      </c>
    </row>
    <row r="20" spans="1:35" s="110" customFormat="1" ht="15.6" thickBot="1" x14ac:dyDescent="0.3">
      <c r="A20" s="264"/>
      <c r="B20" s="246" t="str">
        <f>IF(A20="","",VLOOKUP(A20,LIVRE!$A$8:$AC$315,4))</f>
        <v/>
      </c>
      <c r="C20" s="245" t="str">
        <f>IF(A20="","",VLOOKUP(A20,LIVRE!$A$8:$AC$315,7))</f>
        <v/>
      </c>
      <c r="D20" s="245" t="str">
        <f>IF(A20="","",VLOOKUP(A20,LIVRE!$A$8:$AC$315,10))</f>
        <v/>
      </c>
      <c r="E20" s="247" t="str">
        <f t="shared" si="0"/>
        <v/>
      </c>
      <c r="F20" s="245" t="str">
        <f>IF(A20="","",VLOOKUP(A20,LIVRE!$A$8:$AC$315,8))</f>
        <v/>
      </c>
      <c r="G20" s="245" t="str">
        <f>IF(A20="","",VLOOKUP(A20,LIVRE!$A$8:$AC$315,11))</f>
        <v/>
      </c>
      <c r="H20" s="254" t="str">
        <f t="shared" si="1"/>
        <v/>
      </c>
      <c r="I20" s="128"/>
      <c r="J20" s="264"/>
      <c r="K20" s="246" t="str">
        <f>IF(J20="","",VLOOKUP(J20,LIVRE!$A$8:$AC$315,4))</f>
        <v/>
      </c>
      <c r="L20" s="245" t="str">
        <f>IF(J20="","",VLOOKUP(J20,LIVRE!$A$8:$AC$315,7))</f>
        <v/>
      </c>
      <c r="M20" s="245" t="str">
        <f>IF(J20="","",VLOOKUP(J20,LIVRE!$A$8:$AC$315,10))</f>
        <v/>
      </c>
      <c r="N20" s="247" t="str">
        <f t="shared" si="2"/>
        <v/>
      </c>
      <c r="O20" s="245" t="str">
        <f>IF(J20="","",VLOOKUP(J20,LIVRE!$A$8:$AC$315,8))</f>
        <v/>
      </c>
      <c r="P20" s="245" t="str">
        <f>IF(J20="","",VLOOKUP(J20,LIVRE!$A$8:$AC$315,11))</f>
        <v/>
      </c>
      <c r="Q20" s="254" t="str">
        <f t="shared" si="3"/>
        <v/>
      </c>
      <c r="R20" s="128"/>
      <c r="S20" s="264"/>
      <c r="T20" s="246" t="str">
        <f>IF(S20="","",VLOOKUP(S20,LIVRE!$A$8:$AC$315,4))</f>
        <v/>
      </c>
      <c r="U20" s="245" t="str">
        <f>IF(S20="","",VLOOKUP(S20,LIVRE!$A$8:$AC$315,7))</f>
        <v/>
      </c>
      <c r="V20" s="245" t="str">
        <f>IF(S20="","",VLOOKUP(S20,LIVRE!$A$8:$AC$315,10))</f>
        <v/>
      </c>
      <c r="W20" s="247" t="str">
        <f t="shared" si="4"/>
        <v/>
      </c>
      <c r="X20" s="245" t="str">
        <f>IF(S20="","",VLOOKUP(S20,LIVRE!$A$8:$AC$315,8))</f>
        <v/>
      </c>
      <c r="Y20" s="245" t="str">
        <f>IF(S20="","",VLOOKUP(S20,LIVRE!$A$8:$AC$315,11))</f>
        <v/>
      </c>
      <c r="Z20" s="254" t="str">
        <f t="shared" si="5"/>
        <v/>
      </c>
      <c r="AA20" s="128"/>
      <c r="AB20" s="264"/>
      <c r="AC20" s="246" t="str">
        <f>IF(AB20="","",VLOOKUP(AB20,LIVRE!$A$8:$AC$315,4))</f>
        <v/>
      </c>
      <c r="AD20" s="245" t="str">
        <f>IF(AB20="","",VLOOKUP(AB20,LIVRE!$A$8:$AC$315,7))</f>
        <v/>
      </c>
      <c r="AE20" s="245" t="str">
        <f>IF(AB20="","",VLOOKUP(AB20,LIVRE!$A$8:$AC$315,10))</f>
        <v/>
      </c>
      <c r="AF20" s="247" t="str">
        <f t="shared" si="6"/>
        <v/>
      </c>
      <c r="AG20" s="245" t="str">
        <f>IF(AB20="","",VLOOKUP(AB20,LIVRE!$A$8:$AC$315,8))</f>
        <v/>
      </c>
      <c r="AH20" s="245" t="str">
        <f>IF(AB20="","",VLOOKUP(AB20,LIVRE!$A$8:$AC$315,11))</f>
        <v/>
      </c>
      <c r="AI20" s="254" t="str">
        <f t="shared" si="7"/>
        <v/>
      </c>
    </row>
    <row r="21" spans="1:35" s="110" customFormat="1" ht="15.6" thickBot="1" x14ac:dyDescent="0.3">
      <c r="A21" s="264"/>
      <c r="B21" s="246" t="str">
        <f>IF(A21="","",VLOOKUP(A21,LIVRE!$A$8:$AC$315,4))</f>
        <v/>
      </c>
      <c r="C21" s="245" t="str">
        <f>IF(A21="","",VLOOKUP(A21,LIVRE!$A$8:$AC$315,7))</f>
        <v/>
      </c>
      <c r="D21" s="245" t="str">
        <f>IF(A21="","",VLOOKUP(A21,LIVRE!$A$8:$AC$315,10))</f>
        <v/>
      </c>
      <c r="E21" s="247" t="str">
        <f t="shared" si="0"/>
        <v/>
      </c>
      <c r="F21" s="245" t="str">
        <f>IF(A21="","",VLOOKUP(A21,LIVRE!$A$8:$AC$315,8))</f>
        <v/>
      </c>
      <c r="G21" s="245" t="str">
        <f>IF(A21="","",VLOOKUP(A21,LIVRE!$A$8:$AC$315,11))</f>
        <v/>
      </c>
      <c r="H21" s="254" t="str">
        <f t="shared" si="1"/>
        <v/>
      </c>
      <c r="I21" s="128"/>
      <c r="J21" s="264"/>
      <c r="K21" s="246" t="str">
        <f>IF(J21="","",VLOOKUP(J21,LIVRE!$A$8:$AC$315,4))</f>
        <v/>
      </c>
      <c r="L21" s="245" t="str">
        <f>IF(J21="","",VLOOKUP(J21,LIVRE!$A$8:$AC$315,7))</f>
        <v/>
      </c>
      <c r="M21" s="245" t="str">
        <f>IF(J21="","",VLOOKUP(J21,LIVRE!$A$8:$AC$315,10))</f>
        <v/>
      </c>
      <c r="N21" s="247" t="str">
        <f t="shared" si="2"/>
        <v/>
      </c>
      <c r="O21" s="245" t="str">
        <f>IF(J21="","",VLOOKUP(J21,LIVRE!$A$8:$AC$315,8))</f>
        <v/>
      </c>
      <c r="P21" s="245" t="str">
        <f>IF(J21="","",VLOOKUP(J21,LIVRE!$A$8:$AC$315,11))</f>
        <v/>
      </c>
      <c r="Q21" s="254" t="str">
        <f t="shared" si="3"/>
        <v/>
      </c>
      <c r="R21" s="128"/>
      <c r="S21" s="264"/>
      <c r="T21" s="246" t="str">
        <f>IF(S21="","",VLOOKUP(S21,LIVRE!$A$8:$AC$315,4))</f>
        <v/>
      </c>
      <c r="U21" s="245" t="str">
        <f>IF(S21="","",VLOOKUP(S21,LIVRE!$A$8:$AC$315,7))</f>
        <v/>
      </c>
      <c r="V21" s="245" t="str">
        <f>IF(S21="","",VLOOKUP(S21,LIVRE!$A$8:$AC$315,10))</f>
        <v/>
      </c>
      <c r="W21" s="247" t="str">
        <f t="shared" si="4"/>
        <v/>
      </c>
      <c r="X21" s="245" t="str">
        <f>IF(S21="","",VLOOKUP(S21,LIVRE!$A$8:$AC$315,8))</f>
        <v/>
      </c>
      <c r="Y21" s="245" t="str">
        <f>IF(S21="","",VLOOKUP(S21,LIVRE!$A$8:$AC$315,11))</f>
        <v/>
      </c>
      <c r="Z21" s="254" t="str">
        <f t="shared" si="5"/>
        <v/>
      </c>
      <c r="AA21" s="128"/>
      <c r="AB21" s="264"/>
      <c r="AC21" s="246" t="str">
        <f>IF(AB21="","",VLOOKUP(AB21,LIVRE!$A$8:$AC$315,4))</f>
        <v/>
      </c>
      <c r="AD21" s="245" t="str">
        <f>IF(AB21="","",VLOOKUP(AB21,LIVRE!$A$8:$AC$315,7))</f>
        <v/>
      </c>
      <c r="AE21" s="245" t="str">
        <f>IF(AB21="","",VLOOKUP(AB21,LIVRE!$A$8:$AC$315,10))</f>
        <v/>
      </c>
      <c r="AF21" s="247" t="str">
        <f t="shared" si="6"/>
        <v/>
      </c>
      <c r="AG21" s="245" t="str">
        <f>IF(AB21="","",VLOOKUP(AB21,LIVRE!$A$8:$AC$315,8))</f>
        <v/>
      </c>
      <c r="AH21" s="245" t="str">
        <f>IF(AB21="","",VLOOKUP(AB21,LIVRE!$A$8:$AC$315,11))</f>
        <v/>
      </c>
      <c r="AI21" s="254" t="str">
        <f t="shared" si="7"/>
        <v/>
      </c>
    </row>
    <row r="22" spans="1:35" s="110" customFormat="1" ht="15.6" thickBot="1" x14ac:dyDescent="0.3">
      <c r="A22" s="264"/>
      <c r="B22" s="246" t="str">
        <f>IF(A22="","",VLOOKUP(A22,LIVRE!$A$8:$AC$315,4))</f>
        <v/>
      </c>
      <c r="C22" s="245" t="str">
        <f>IF(A22="","",VLOOKUP(A22,LIVRE!$A$8:$AC$315,7))</f>
        <v/>
      </c>
      <c r="D22" s="245" t="str">
        <f>IF(A22="","",VLOOKUP(A22,LIVRE!$A$8:$AC$315,10))</f>
        <v/>
      </c>
      <c r="E22" s="247" t="str">
        <f t="shared" si="0"/>
        <v/>
      </c>
      <c r="F22" s="245" t="str">
        <f>IF(A22="","",VLOOKUP(A22,LIVRE!$A$8:$AC$315,8))</f>
        <v/>
      </c>
      <c r="G22" s="245" t="str">
        <f>IF(A22="","",VLOOKUP(A22,LIVRE!$A$8:$AC$315,11))</f>
        <v/>
      </c>
      <c r="H22" s="254" t="str">
        <f t="shared" si="1"/>
        <v/>
      </c>
      <c r="I22" s="128"/>
      <c r="J22" s="264"/>
      <c r="K22" s="246" t="str">
        <f>IF(J22="","",VLOOKUP(J22,LIVRE!$A$8:$AC$315,4))</f>
        <v/>
      </c>
      <c r="L22" s="245" t="str">
        <f>IF(J22="","",VLOOKUP(J22,LIVRE!$A$8:$AC$315,7))</f>
        <v/>
      </c>
      <c r="M22" s="245" t="str">
        <f>IF(J22="","",VLOOKUP(J22,LIVRE!$A$8:$AC$315,10))</f>
        <v/>
      </c>
      <c r="N22" s="247" t="str">
        <f t="shared" si="2"/>
        <v/>
      </c>
      <c r="O22" s="245" t="str">
        <f>IF(J22="","",VLOOKUP(J22,LIVRE!$A$8:$AC$315,8))</f>
        <v/>
      </c>
      <c r="P22" s="245" t="str">
        <f>IF(J22="","",VLOOKUP(J22,LIVRE!$A$8:$AC$315,11))</f>
        <v/>
      </c>
      <c r="Q22" s="254" t="str">
        <f t="shared" si="3"/>
        <v/>
      </c>
      <c r="R22" s="128"/>
      <c r="S22" s="264"/>
      <c r="T22" s="246" t="str">
        <f>IF(S22="","",VLOOKUP(S22,LIVRE!$A$8:$AC$315,4))</f>
        <v/>
      </c>
      <c r="U22" s="245" t="str">
        <f>IF(S22="","",VLOOKUP(S22,LIVRE!$A$8:$AC$315,7))</f>
        <v/>
      </c>
      <c r="V22" s="245" t="str">
        <f>IF(S22="","",VLOOKUP(S22,LIVRE!$A$8:$AC$315,10))</f>
        <v/>
      </c>
      <c r="W22" s="247" t="str">
        <f t="shared" si="4"/>
        <v/>
      </c>
      <c r="X22" s="245" t="str">
        <f>IF(S22="","",VLOOKUP(S22,LIVRE!$A$8:$AC$315,8))</f>
        <v/>
      </c>
      <c r="Y22" s="245" t="str">
        <f>IF(S22="","",VLOOKUP(S22,LIVRE!$A$8:$AC$315,11))</f>
        <v/>
      </c>
      <c r="Z22" s="254" t="str">
        <f t="shared" si="5"/>
        <v/>
      </c>
      <c r="AA22" s="128"/>
      <c r="AB22" s="264"/>
      <c r="AC22" s="246" t="str">
        <f>IF(AB22="","",VLOOKUP(AB22,LIVRE!$A$8:$AC$315,4))</f>
        <v/>
      </c>
      <c r="AD22" s="245" t="str">
        <f>IF(AB22="","",VLOOKUP(AB22,LIVRE!$A$8:$AC$315,7))</f>
        <v/>
      </c>
      <c r="AE22" s="245" t="str">
        <f>IF(AB22="","",VLOOKUP(AB22,LIVRE!$A$8:$AC$315,10))</f>
        <v/>
      </c>
      <c r="AF22" s="247" t="str">
        <f t="shared" si="6"/>
        <v/>
      </c>
      <c r="AG22" s="245" t="str">
        <f>IF(AB22="","",VLOOKUP(AB22,LIVRE!$A$8:$AC$315,8))</f>
        <v/>
      </c>
      <c r="AH22" s="245" t="str">
        <f>IF(AB22="","",VLOOKUP(AB22,LIVRE!$A$8:$AC$315,11))</f>
        <v/>
      </c>
      <c r="AI22" s="254" t="str">
        <f t="shared" si="7"/>
        <v/>
      </c>
    </row>
    <row r="23" spans="1:35" s="110" customFormat="1" ht="15.6" thickBot="1" x14ac:dyDescent="0.3">
      <c r="A23" s="264"/>
      <c r="B23" s="246" t="str">
        <f>IF(A23="","",VLOOKUP(A23,LIVRE!$A$8:$AC$315,4))</f>
        <v/>
      </c>
      <c r="C23" s="245" t="str">
        <f>IF(A23="","",VLOOKUP(A23,LIVRE!$A$8:$AC$315,7))</f>
        <v/>
      </c>
      <c r="D23" s="245" t="str">
        <f>IF(A23="","",VLOOKUP(A23,LIVRE!$A$8:$AC$315,10))</f>
        <v/>
      </c>
      <c r="E23" s="247" t="str">
        <f t="shared" si="0"/>
        <v/>
      </c>
      <c r="F23" s="245" t="str">
        <f>IF(A23="","",VLOOKUP(A23,LIVRE!$A$8:$AC$315,8))</f>
        <v/>
      </c>
      <c r="G23" s="245" t="str">
        <f>IF(A23="","",VLOOKUP(A23,LIVRE!$A$8:$AC$315,11))</f>
        <v/>
      </c>
      <c r="H23" s="254" t="str">
        <f t="shared" si="1"/>
        <v/>
      </c>
      <c r="I23" s="128"/>
      <c r="J23" s="264"/>
      <c r="K23" s="246" t="str">
        <f>IF(J23="","",VLOOKUP(J23,LIVRE!$A$8:$AC$315,4))</f>
        <v/>
      </c>
      <c r="L23" s="245" t="str">
        <f>IF(J23="","",VLOOKUP(J23,LIVRE!$A$8:$AC$315,7))</f>
        <v/>
      </c>
      <c r="M23" s="245" t="str">
        <f>IF(J23="","",VLOOKUP(J23,LIVRE!$A$8:$AC$315,10))</f>
        <v/>
      </c>
      <c r="N23" s="247" t="str">
        <f t="shared" si="2"/>
        <v/>
      </c>
      <c r="O23" s="245" t="str">
        <f>IF(J23="","",VLOOKUP(J23,LIVRE!$A$8:$AC$315,8))</f>
        <v/>
      </c>
      <c r="P23" s="245" t="str">
        <f>IF(J23="","",VLOOKUP(J23,LIVRE!$A$8:$AC$315,11))</f>
        <v/>
      </c>
      <c r="Q23" s="254" t="str">
        <f t="shared" si="3"/>
        <v/>
      </c>
      <c r="R23" s="128"/>
      <c r="S23" s="264"/>
      <c r="T23" s="246" t="str">
        <f>IF(S23="","",VLOOKUP(S23,LIVRE!$A$8:$AC$315,4))</f>
        <v/>
      </c>
      <c r="U23" s="245" t="str">
        <f>IF(S23="","",VLOOKUP(S23,LIVRE!$A$8:$AC$315,7))</f>
        <v/>
      </c>
      <c r="V23" s="245" t="str">
        <f>IF(S23="","",VLOOKUP(S23,LIVRE!$A$8:$AC$315,10))</f>
        <v/>
      </c>
      <c r="W23" s="247" t="str">
        <f t="shared" si="4"/>
        <v/>
      </c>
      <c r="X23" s="245" t="str">
        <f>IF(S23="","",VLOOKUP(S23,LIVRE!$A$8:$AC$315,8))</f>
        <v/>
      </c>
      <c r="Y23" s="245" t="str">
        <f>IF(S23="","",VLOOKUP(S23,LIVRE!$A$8:$AC$315,11))</f>
        <v/>
      </c>
      <c r="Z23" s="254" t="str">
        <f t="shared" si="5"/>
        <v/>
      </c>
      <c r="AA23" s="128"/>
      <c r="AB23" s="264"/>
      <c r="AC23" s="246" t="str">
        <f>IF(AB23="","",VLOOKUP(AB23,LIVRE!$A$8:$AC$315,4))</f>
        <v/>
      </c>
      <c r="AD23" s="245" t="str">
        <f>IF(AB23="","",VLOOKUP(AB23,LIVRE!$A$8:$AC$315,7))</f>
        <v/>
      </c>
      <c r="AE23" s="245" t="str">
        <f>IF(AB23="","",VLOOKUP(AB23,LIVRE!$A$8:$AC$315,10))</f>
        <v/>
      </c>
      <c r="AF23" s="247" t="str">
        <f t="shared" si="6"/>
        <v/>
      </c>
      <c r="AG23" s="245" t="str">
        <f>IF(AB23="","",VLOOKUP(AB23,LIVRE!$A$8:$AC$315,8))</f>
        <v/>
      </c>
      <c r="AH23" s="245" t="str">
        <f>IF(AB23="","",VLOOKUP(AB23,LIVRE!$A$8:$AC$315,11))</f>
        <v/>
      </c>
      <c r="AI23" s="254" t="str">
        <f t="shared" si="7"/>
        <v/>
      </c>
    </row>
    <row r="24" spans="1:35" s="110" customFormat="1" ht="15.6" thickBot="1" x14ac:dyDescent="0.3">
      <c r="A24" s="264"/>
      <c r="B24" s="246" t="str">
        <f>IF(A24="","",VLOOKUP(A24,LIVRE!$A$8:$AC$315,4))</f>
        <v/>
      </c>
      <c r="C24" s="245" t="str">
        <f>IF(A24="","",VLOOKUP(A24,LIVRE!$A$8:$AC$315,7))</f>
        <v/>
      </c>
      <c r="D24" s="245" t="str">
        <f>IF(A24="","",VLOOKUP(A24,LIVRE!$A$8:$AC$315,10))</f>
        <v/>
      </c>
      <c r="E24" s="247" t="str">
        <f t="shared" si="0"/>
        <v/>
      </c>
      <c r="F24" s="245" t="str">
        <f>IF(A24="","",VLOOKUP(A24,LIVRE!$A$8:$AC$315,8))</f>
        <v/>
      </c>
      <c r="G24" s="245" t="str">
        <f>IF(A24="","",VLOOKUP(A24,LIVRE!$A$8:$AC$315,11))</f>
        <v/>
      </c>
      <c r="H24" s="254" t="str">
        <f t="shared" si="1"/>
        <v/>
      </c>
      <c r="I24" s="128"/>
      <c r="J24" s="264"/>
      <c r="K24" s="246" t="str">
        <f>IF(J24="","",VLOOKUP(J24,LIVRE!$A$8:$AC$315,4))</f>
        <v/>
      </c>
      <c r="L24" s="245" t="str">
        <f>IF(J24="","",VLOOKUP(J24,LIVRE!$A$8:$AC$315,7))</f>
        <v/>
      </c>
      <c r="M24" s="245" t="str">
        <f>IF(J24="","",VLOOKUP(J24,LIVRE!$A$8:$AC$315,10))</f>
        <v/>
      </c>
      <c r="N24" s="247" t="str">
        <f t="shared" si="2"/>
        <v/>
      </c>
      <c r="O24" s="245" t="str">
        <f>IF(J24="","",VLOOKUP(J24,LIVRE!$A$8:$AC$315,8))</f>
        <v/>
      </c>
      <c r="P24" s="245" t="str">
        <f>IF(J24="","",VLOOKUP(J24,LIVRE!$A$8:$AC$315,11))</f>
        <v/>
      </c>
      <c r="Q24" s="254" t="str">
        <f t="shared" si="3"/>
        <v/>
      </c>
      <c r="R24" s="128"/>
      <c r="S24" s="264"/>
      <c r="T24" s="246" t="str">
        <f>IF(S24="","",VLOOKUP(S24,LIVRE!$A$8:$AC$315,4))</f>
        <v/>
      </c>
      <c r="U24" s="245" t="str">
        <f>IF(S24="","",VLOOKUP(S24,LIVRE!$A$8:$AC$315,7))</f>
        <v/>
      </c>
      <c r="V24" s="245" t="str">
        <f>IF(S24="","",VLOOKUP(S24,LIVRE!$A$8:$AC$315,10))</f>
        <v/>
      </c>
      <c r="W24" s="247" t="str">
        <f t="shared" si="4"/>
        <v/>
      </c>
      <c r="X24" s="245" t="str">
        <f>IF(S24="","",VLOOKUP(S24,LIVRE!$A$8:$AC$315,8))</f>
        <v/>
      </c>
      <c r="Y24" s="245" t="str">
        <f>IF(S24="","",VLOOKUP(S24,LIVRE!$A$8:$AC$315,11))</f>
        <v/>
      </c>
      <c r="Z24" s="254" t="str">
        <f t="shared" si="5"/>
        <v/>
      </c>
      <c r="AA24" s="128"/>
      <c r="AB24" s="264"/>
      <c r="AC24" s="246" t="str">
        <f>IF(AB24="","",VLOOKUP(AB24,LIVRE!$A$8:$AC$315,4))</f>
        <v/>
      </c>
      <c r="AD24" s="245" t="str">
        <f>IF(AB24="","",VLOOKUP(AB24,LIVRE!$A$8:$AC$315,7))</f>
        <v/>
      </c>
      <c r="AE24" s="245" t="str">
        <f>IF(AB24="","",VLOOKUP(AB24,LIVRE!$A$8:$AC$315,10))</f>
        <v/>
      </c>
      <c r="AF24" s="247" t="str">
        <f t="shared" si="6"/>
        <v/>
      </c>
      <c r="AG24" s="245" t="str">
        <f>IF(AB24="","",VLOOKUP(AB24,LIVRE!$A$8:$AC$315,8))</f>
        <v/>
      </c>
      <c r="AH24" s="245" t="str">
        <f>IF(AB24="","",VLOOKUP(AB24,LIVRE!$A$8:$AC$315,11))</f>
        <v/>
      </c>
      <c r="AI24" s="254" t="str">
        <f t="shared" si="7"/>
        <v/>
      </c>
    </row>
    <row r="25" spans="1:35" s="110" customFormat="1" ht="15.6" thickBot="1" x14ac:dyDescent="0.3">
      <c r="A25" s="264"/>
      <c r="B25" s="246" t="str">
        <f>IF(A25="","",VLOOKUP(A25,LIVRE!$A$8:$AC$315,4))</f>
        <v/>
      </c>
      <c r="C25" s="245" t="str">
        <f>IF(A25="","",VLOOKUP(A25,LIVRE!$A$8:$AC$315,7))</f>
        <v/>
      </c>
      <c r="D25" s="245" t="str">
        <f>IF(A25="","",VLOOKUP(A25,LIVRE!$A$8:$AC$315,10))</f>
        <v/>
      </c>
      <c r="E25" s="247" t="str">
        <f t="shared" si="0"/>
        <v/>
      </c>
      <c r="F25" s="245" t="str">
        <f>IF(A25="","",VLOOKUP(A25,LIVRE!$A$8:$AC$315,8))</f>
        <v/>
      </c>
      <c r="G25" s="245" t="str">
        <f>IF(A25="","",VLOOKUP(A25,LIVRE!$A$8:$AC$315,11))</f>
        <v/>
      </c>
      <c r="H25" s="254" t="str">
        <f t="shared" si="1"/>
        <v/>
      </c>
      <c r="I25" s="128"/>
      <c r="J25" s="264"/>
      <c r="K25" s="246" t="str">
        <f>IF(J25="","",VLOOKUP(J25,LIVRE!$A$8:$AC$315,4))</f>
        <v/>
      </c>
      <c r="L25" s="245" t="str">
        <f>IF(J25="","",VLOOKUP(J25,LIVRE!$A$8:$AC$315,7))</f>
        <v/>
      </c>
      <c r="M25" s="245" t="str">
        <f>IF(J25="","",VLOOKUP(J25,LIVRE!$A$8:$AC$315,10))</f>
        <v/>
      </c>
      <c r="N25" s="247" t="str">
        <f t="shared" si="2"/>
        <v/>
      </c>
      <c r="O25" s="245" t="str">
        <f>IF(J25="","",VLOOKUP(J25,LIVRE!$A$8:$AC$315,8))</f>
        <v/>
      </c>
      <c r="P25" s="245" t="str">
        <f>IF(J25="","",VLOOKUP(J25,LIVRE!$A$8:$AC$315,11))</f>
        <v/>
      </c>
      <c r="Q25" s="254" t="str">
        <f t="shared" si="3"/>
        <v/>
      </c>
      <c r="R25" s="128"/>
      <c r="S25" s="264"/>
      <c r="T25" s="246" t="str">
        <f>IF(S25="","",VLOOKUP(S25,LIVRE!$A$8:$AC$315,4))</f>
        <v/>
      </c>
      <c r="U25" s="245" t="str">
        <f>IF(S25="","",VLOOKUP(S25,LIVRE!$A$8:$AC$315,7))</f>
        <v/>
      </c>
      <c r="V25" s="245" t="str">
        <f>IF(S25="","",VLOOKUP(S25,LIVRE!$A$8:$AC$315,10))</f>
        <v/>
      </c>
      <c r="W25" s="247" t="str">
        <f t="shared" si="4"/>
        <v/>
      </c>
      <c r="X25" s="245" t="str">
        <f>IF(S25="","",VLOOKUP(S25,LIVRE!$A$8:$AC$315,8))</f>
        <v/>
      </c>
      <c r="Y25" s="245" t="str">
        <f>IF(S25="","",VLOOKUP(S25,LIVRE!$A$8:$AC$315,11))</f>
        <v/>
      </c>
      <c r="Z25" s="254" t="str">
        <f t="shared" si="5"/>
        <v/>
      </c>
      <c r="AA25" s="128"/>
      <c r="AB25" s="264"/>
      <c r="AC25" s="246" t="str">
        <f>IF(AB25="","",VLOOKUP(AB25,LIVRE!$A$8:$AC$315,4))</f>
        <v/>
      </c>
      <c r="AD25" s="245" t="str">
        <f>IF(AB25="","",VLOOKUP(AB25,LIVRE!$A$8:$AC$315,7))</f>
        <v/>
      </c>
      <c r="AE25" s="245" t="str">
        <f>IF(AB25="","",VLOOKUP(AB25,LIVRE!$A$8:$AC$315,10))</f>
        <v/>
      </c>
      <c r="AF25" s="247" t="str">
        <f t="shared" si="6"/>
        <v/>
      </c>
      <c r="AG25" s="245" t="str">
        <f>IF(AB25="","",VLOOKUP(AB25,LIVRE!$A$8:$AC$315,8))</f>
        <v/>
      </c>
      <c r="AH25" s="245" t="str">
        <f>IF(AB25="","",VLOOKUP(AB25,LIVRE!$A$8:$AC$315,11))</f>
        <v/>
      </c>
      <c r="AI25" s="254" t="str">
        <f t="shared" si="7"/>
        <v/>
      </c>
    </row>
    <row r="26" spans="1:35" s="110" customFormat="1" ht="15.6" thickBot="1" x14ac:dyDescent="0.3">
      <c r="A26" s="264"/>
      <c r="B26" s="246" t="str">
        <f>IF(A26="","",VLOOKUP(A26,LIVRE!$A$8:$AC$315,4))</f>
        <v/>
      </c>
      <c r="C26" s="245" t="str">
        <f>IF(A26="","",VLOOKUP(A26,LIVRE!$A$8:$AC$315,7))</f>
        <v/>
      </c>
      <c r="D26" s="245" t="str">
        <f>IF(A26="","",VLOOKUP(A26,LIVRE!$A$8:$AC$315,10))</f>
        <v/>
      </c>
      <c r="E26" s="247" t="str">
        <f t="shared" si="0"/>
        <v/>
      </c>
      <c r="F26" s="245" t="str">
        <f>IF(A26="","",VLOOKUP(A26,LIVRE!$A$8:$AC$315,8))</f>
        <v/>
      </c>
      <c r="G26" s="245" t="str">
        <f>IF(A26="","",VLOOKUP(A26,LIVRE!$A$8:$AC$315,11))</f>
        <v/>
      </c>
      <c r="H26" s="254" t="str">
        <f t="shared" si="1"/>
        <v/>
      </c>
      <c r="I26" s="128"/>
      <c r="J26" s="264"/>
      <c r="K26" s="246" t="str">
        <f>IF(J26="","",VLOOKUP(J26,LIVRE!$A$8:$AC$315,4))</f>
        <v/>
      </c>
      <c r="L26" s="245" t="str">
        <f>IF(J26="","",VLOOKUP(J26,LIVRE!$A$8:$AC$315,7))</f>
        <v/>
      </c>
      <c r="M26" s="245" t="str">
        <f>IF(J26="","",VLOOKUP(J26,LIVRE!$A$8:$AC$315,10))</f>
        <v/>
      </c>
      <c r="N26" s="247" t="str">
        <f t="shared" si="2"/>
        <v/>
      </c>
      <c r="O26" s="245" t="str">
        <f>IF(J26="","",VLOOKUP(J26,LIVRE!$A$8:$AC$315,8))</f>
        <v/>
      </c>
      <c r="P26" s="245" t="str">
        <f>IF(J26="","",VLOOKUP(J26,LIVRE!$A$8:$AC$315,11))</f>
        <v/>
      </c>
      <c r="Q26" s="254" t="str">
        <f t="shared" si="3"/>
        <v/>
      </c>
      <c r="R26" s="128"/>
      <c r="S26" s="264"/>
      <c r="T26" s="246" t="str">
        <f>IF(S26="","",VLOOKUP(S26,LIVRE!$A$8:$AC$315,4))</f>
        <v/>
      </c>
      <c r="U26" s="245" t="str">
        <f>IF(S26="","",VLOOKUP(S26,LIVRE!$A$8:$AC$315,7))</f>
        <v/>
      </c>
      <c r="V26" s="245" t="str">
        <f>IF(S26="","",VLOOKUP(S26,LIVRE!$A$8:$AC$315,10))</f>
        <v/>
      </c>
      <c r="W26" s="247" t="str">
        <f t="shared" si="4"/>
        <v/>
      </c>
      <c r="X26" s="245" t="str">
        <f>IF(S26="","",VLOOKUP(S26,LIVRE!$A$8:$AC$315,8))</f>
        <v/>
      </c>
      <c r="Y26" s="245" t="str">
        <f>IF(S26="","",VLOOKUP(S26,LIVRE!$A$8:$AC$315,11))</f>
        <v/>
      </c>
      <c r="Z26" s="254" t="str">
        <f t="shared" si="5"/>
        <v/>
      </c>
      <c r="AA26" s="128"/>
      <c r="AB26" s="264"/>
      <c r="AC26" s="246" t="str">
        <f>IF(AB26="","",VLOOKUP(AB26,LIVRE!$A$8:$AC$315,4))</f>
        <v/>
      </c>
      <c r="AD26" s="245" t="str">
        <f>IF(AB26="","",VLOOKUP(AB26,LIVRE!$A$8:$AC$315,7))</f>
        <v/>
      </c>
      <c r="AE26" s="245" t="str">
        <f>IF(AB26="","",VLOOKUP(AB26,LIVRE!$A$8:$AC$315,10))</f>
        <v/>
      </c>
      <c r="AF26" s="247" t="str">
        <f t="shared" si="6"/>
        <v/>
      </c>
      <c r="AG26" s="245" t="str">
        <f>IF(AB26="","",VLOOKUP(AB26,LIVRE!$A$8:$AC$315,8))</f>
        <v/>
      </c>
      <c r="AH26" s="245" t="str">
        <f>IF(AB26="","",VLOOKUP(AB26,LIVRE!$A$8:$AC$315,11))</f>
        <v/>
      </c>
      <c r="AI26" s="254" t="str">
        <f t="shared" si="7"/>
        <v/>
      </c>
    </row>
    <row r="27" spans="1:35" s="110" customFormat="1" ht="15.6" thickBot="1" x14ac:dyDescent="0.3">
      <c r="A27" s="264"/>
      <c r="B27" s="246" t="str">
        <f>IF(A27="","",VLOOKUP(A27,LIVRE!$A$8:$AC$315,4))</f>
        <v/>
      </c>
      <c r="C27" s="245" t="str">
        <f>IF(A27="","",VLOOKUP(A27,LIVRE!$A$8:$AC$315,7))</f>
        <v/>
      </c>
      <c r="D27" s="245" t="str">
        <f>IF(A27="","",VLOOKUP(A27,LIVRE!$A$8:$AC$315,10))</f>
        <v/>
      </c>
      <c r="E27" s="247" t="str">
        <f t="shared" si="0"/>
        <v/>
      </c>
      <c r="F27" s="245" t="str">
        <f>IF(A27="","",VLOOKUP(A27,LIVRE!$A$8:$AC$315,8))</f>
        <v/>
      </c>
      <c r="G27" s="245" t="str">
        <f>IF(A27="","",VLOOKUP(A27,LIVRE!$A$8:$AC$315,11))</f>
        <v/>
      </c>
      <c r="H27" s="254" t="str">
        <f t="shared" si="1"/>
        <v/>
      </c>
      <c r="I27" s="128"/>
      <c r="J27" s="264"/>
      <c r="K27" s="246" t="str">
        <f>IF(J27="","",VLOOKUP(J27,LIVRE!$A$8:$AC$315,4))</f>
        <v/>
      </c>
      <c r="L27" s="245" t="str">
        <f>IF(J27="","",VLOOKUP(J27,LIVRE!$A$8:$AC$315,7))</f>
        <v/>
      </c>
      <c r="M27" s="245" t="str">
        <f>IF(J27="","",VLOOKUP(J27,LIVRE!$A$8:$AC$315,10))</f>
        <v/>
      </c>
      <c r="N27" s="247" t="str">
        <f t="shared" si="2"/>
        <v/>
      </c>
      <c r="O27" s="245" t="str">
        <f>IF(J27="","",VLOOKUP(J27,LIVRE!$A$8:$AC$315,8))</f>
        <v/>
      </c>
      <c r="P27" s="245" t="str">
        <f>IF(J27="","",VLOOKUP(J27,LIVRE!$A$8:$AC$315,11))</f>
        <v/>
      </c>
      <c r="Q27" s="254" t="str">
        <f t="shared" si="3"/>
        <v/>
      </c>
      <c r="R27" s="128"/>
      <c r="S27" s="264"/>
      <c r="T27" s="246" t="str">
        <f>IF(S27="","",VLOOKUP(S27,LIVRE!$A$8:$AC$315,4))</f>
        <v/>
      </c>
      <c r="U27" s="245" t="str">
        <f>IF(S27="","",VLOOKUP(S27,LIVRE!$A$8:$AC$315,7))</f>
        <v/>
      </c>
      <c r="V27" s="245" t="str">
        <f>IF(S27="","",VLOOKUP(S27,LIVRE!$A$8:$AC$315,10))</f>
        <v/>
      </c>
      <c r="W27" s="247" t="str">
        <f t="shared" si="4"/>
        <v/>
      </c>
      <c r="X27" s="245" t="str">
        <f>IF(S27="","",VLOOKUP(S27,LIVRE!$A$8:$AC$315,8))</f>
        <v/>
      </c>
      <c r="Y27" s="245" t="str">
        <f>IF(S27="","",VLOOKUP(S27,LIVRE!$A$8:$AC$315,11))</f>
        <v/>
      </c>
      <c r="Z27" s="254" t="str">
        <f t="shared" si="5"/>
        <v/>
      </c>
      <c r="AA27" s="128"/>
      <c r="AB27" s="264"/>
      <c r="AC27" s="246" t="str">
        <f>IF(AB27="","",VLOOKUP(AB27,LIVRE!$A$8:$AC$315,4))</f>
        <v/>
      </c>
      <c r="AD27" s="245" t="str">
        <f>IF(AB27="","",VLOOKUP(AB27,LIVRE!$A$8:$AC$315,7))</f>
        <v/>
      </c>
      <c r="AE27" s="245" t="str">
        <f>IF(AB27="","",VLOOKUP(AB27,LIVRE!$A$8:$AC$315,10))</f>
        <v/>
      </c>
      <c r="AF27" s="247" t="str">
        <f t="shared" si="6"/>
        <v/>
      </c>
      <c r="AG27" s="245" t="str">
        <f>IF(AB27="","",VLOOKUP(AB27,LIVRE!$A$8:$AC$315,8))</f>
        <v/>
      </c>
      <c r="AH27" s="245" t="str">
        <f>IF(AB27="","",VLOOKUP(AB27,LIVRE!$A$8:$AC$315,11))</f>
        <v/>
      </c>
      <c r="AI27" s="254" t="str">
        <f t="shared" si="7"/>
        <v/>
      </c>
    </row>
    <row r="28" spans="1:35" s="110" customFormat="1" ht="15.6" thickBot="1" x14ac:dyDescent="0.3">
      <c r="A28" s="264"/>
      <c r="B28" s="246" t="str">
        <f>IF(A28="","",VLOOKUP(A28,LIVRE!$A$8:$AC$315,4))</f>
        <v/>
      </c>
      <c r="C28" s="245" t="str">
        <f>IF(A28="","",VLOOKUP(A28,LIVRE!$A$8:$AC$315,7))</f>
        <v/>
      </c>
      <c r="D28" s="245" t="str">
        <f>IF(A28="","",VLOOKUP(A28,LIVRE!$A$8:$AC$315,10))</f>
        <v/>
      </c>
      <c r="E28" s="247" t="str">
        <f t="shared" si="0"/>
        <v/>
      </c>
      <c r="F28" s="245" t="str">
        <f>IF(A28="","",VLOOKUP(A28,LIVRE!$A$8:$AC$315,8))</f>
        <v/>
      </c>
      <c r="G28" s="245" t="str">
        <f>IF(A28="","",VLOOKUP(A28,LIVRE!$A$8:$AC$315,11))</f>
        <v/>
      </c>
      <c r="H28" s="254" t="str">
        <f t="shared" si="1"/>
        <v/>
      </c>
      <c r="I28" s="128"/>
      <c r="J28" s="264"/>
      <c r="K28" s="246" t="str">
        <f>IF(J28="","",VLOOKUP(J28,LIVRE!$A$8:$AC$315,4))</f>
        <v/>
      </c>
      <c r="L28" s="245" t="str">
        <f>IF(J28="","",VLOOKUP(J28,LIVRE!$A$8:$AC$315,7))</f>
        <v/>
      </c>
      <c r="M28" s="245" t="str">
        <f>IF(J28="","",VLOOKUP(J28,LIVRE!$A$8:$AC$315,10))</f>
        <v/>
      </c>
      <c r="N28" s="247" t="str">
        <f t="shared" si="2"/>
        <v/>
      </c>
      <c r="O28" s="245" t="str">
        <f>IF(J28="","",VLOOKUP(J28,LIVRE!$A$8:$AC$315,8))</f>
        <v/>
      </c>
      <c r="P28" s="245" t="str">
        <f>IF(J28="","",VLOOKUP(J28,LIVRE!$A$8:$AC$315,11))</f>
        <v/>
      </c>
      <c r="Q28" s="254" t="str">
        <f t="shared" si="3"/>
        <v/>
      </c>
      <c r="R28" s="128"/>
      <c r="S28" s="264"/>
      <c r="T28" s="246" t="str">
        <f>IF(S28="","",VLOOKUP(S28,LIVRE!$A$8:$AC$315,4))</f>
        <v/>
      </c>
      <c r="U28" s="245" t="str">
        <f>IF(S28="","",VLOOKUP(S28,LIVRE!$A$8:$AC$315,7))</f>
        <v/>
      </c>
      <c r="V28" s="245" t="str">
        <f>IF(S28="","",VLOOKUP(S28,LIVRE!$A$8:$AC$315,10))</f>
        <v/>
      </c>
      <c r="W28" s="247" t="str">
        <f t="shared" si="4"/>
        <v/>
      </c>
      <c r="X28" s="245" t="str">
        <f>IF(S28="","",VLOOKUP(S28,LIVRE!$A$8:$AC$315,8))</f>
        <v/>
      </c>
      <c r="Y28" s="245" t="str">
        <f>IF(S28="","",VLOOKUP(S28,LIVRE!$A$8:$AC$315,11))</f>
        <v/>
      </c>
      <c r="Z28" s="254" t="str">
        <f t="shared" si="5"/>
        <v/>
      </c>
      <c r="AA28" s="128"/>
      <c r="AB28" s="264"/>
      <c r="AC28" s="246" t="str">
        <f>IF(AB28="","",VLOOKUP(AB28,LIVRE!$A$8:$AC$315,4))</f>
        <v/>
      </c>
      <c r="AD28" s="245" t="str">
        <f>IF(AB28="","",VLOOKUP(AB28,LIVRE!$A$8:$AC$315,7))</f>
        <v/>
      </c>
      <c r="AE28" s="245" t="str">
        <f>IF(AB28="","",VLOOKUP(AB28,LIVRE!$A$8:$AC$315,10))</f>
        <v/>
      </c>
      <c r="AF28" s="247" t="str">
        <f t="shared" si="6"/>
        <v/>
      </c>
      <c r="AG28" s="245" t="str">
        <f>IF(AB28="","",VLOOKUP(AB28,LIVRE!$A$8:$AC$315,8))</f>
        <v/>
      </c>
      <c r="AH28" s="245" t="str">
        <f>IF(AB28="","",VLOOKUP(AB28,LIVRE!$A$8:$AC$315,11))</f>
        <v/>
      </c>
      <c r="AI28" s="254" t="str">
        <f t="shared" si="7"/>
        <v/>
      </c>
    </row>
    <row r="29" spans="1:35" s="110" customFormat="1" ht="15.6" thickBot="1" x14ac:dyDescent="0.3">
      <c r="A29" s="264"/>
      <c r="B29" s="246" t="str">
        <f>IF(A29="","",VLOOKUP(A29,LIVRE!$A$8:$AC$315,4))</f>
        <v/>
      </c>
      <c r="C29" s="245" t="str">
        <f>IF(A29="","",VLOOKUP(A29,LIVRE!$A$8:$AC$315,7))</f>
        <v/>
      </c>
      <c r="D29" s="245" t="str">
        <f>IF(A29="","",VLOOKUP(A29,LIVRE!$A$8:$AC$315,10))</f>
        <v/>
      </c>
      <c r="E29" s="247" t="str">
        <f t="shared" si="0"/>
        <v/>
      </c>
      <c r="F29" s="245" t="str">
        <f>IF(A29="","",VLOOKUP(A29,LIVRE!$A$8:$AC$315,8))</f>
        <v/>
      </c>
      <c r="G29" s="245" t="str">
        <f>IF(A29="","",VLOOKUP(A29,LIVRE!$A$8:$AC$315,11))</f>
        <v/>
      </c>
      <c r="H29" s="254" t="str">
        <f t="shared" si="1"/>
        <v/>
      </c>
      <c r="I29" s="128"/>
      <c r="J29" s="264"/>
      <c r="K29" s="246" t="str">
        <f>IF(J29="","",VLOOKUP(J29,LIVRE!$A$8:$AC$315,4))</f>
        <v/>
      </c>
      <c r="L29" s="245" t="str">
        <f>IF(J29="","",VLOOKUP(J29,LIVRE!$A$8:$AC$315,7))</f>
        <v/>
      </c>
      <c r="M29" s="245" t="str">
        <f>IF(J29="","",VLOOKUP(J29,LIVRE!$A$8:$AC$315,10))</f>
        <v/>
      </c>
      <c r="N29" s="247" t="str">
        <f t="shared" si="2"/>
        <v/>
      </c>
      <c r="O29" s="245" t="str">
        <f>IF(J29="","",VLOOKUP(J29,LIVRE!$A$8:$AC$315,8))</f>
        <v/>
      </c>
      <c r="P29" s="245" t="str">
        <f>IF(J29="","",VLOOKUP(J29,LIVRE!$A$8:$AC$315,11))</f>
        <v/>
      </c>
      <c r="Q29" s="254" t="str">
        <f t="shared" si="3"/>
        <v/>
      </c>
      <c r="R29" s="128"/>
      <c r="S29" s="264"/>
      <c r="T29" s="246" t="str">
        <f>IF(S29="","",VLOOKUP(S29,LIVRE!$A$8:$AC$315,4))</f>
        <v/>
      </c>
      <c r="U29" s="245" t="str">
        <f>IF(S29="","",VLOOKUP(S29,LIVRE!$A$8:$AC$315,7))</f>
        <v/>
      </c>
      <c r="V29" s="245" t="str">
        <f>IF(S29="","",VLOOKUP(S29,LIVRE!$A$8:$AC$315,10))</f>
        <v/>
      </c>
      <c r="W29" s="247" t="str">
        <f t="shared" si="4"/>
        <v/>
      </c>
      <c r="X29" s="245" t="str">
        <f>IF(S29="","",VLOOKUP(S29,LIVRE!$A$8:$AC$315,8))</f>
        <v/>
      </c>
      <c r="Y29" s="245" t="str">
        <f>IF(S29="","",VLOOKUP(S29,LIVRE!$A$8:$AC$315,11))</f>
        <v/>
      </c>
      <c r="Z29" s="254" t="str">
        <f t="shared" si="5"/>
        <v/>
      </c>
      <c r="AA29" s="128"/>
      <c r="AB29" s="264"/>
      <c r="AC29" s="246" t="str">
        <f>IF(AB29="","",VLOOKUP(AB29,LIVRE!$A$8:$AC$315,4))</f>
        <v/>
      </c>
      <c r="AD29" s="245" t="str">
        <f>IF(AB29="","",VLOOKUP(AB29,LIVRE!$A$8:$AC$315,7))</f>
        <v/>
      </c>
      <c r="AE29" s="245" t="str">
        <f>IF(AB29="","",VLOOKUP(AB29,LIVRE!$A$8:$AC$315,10))</f>
        <v/>
      </c>
      <c r="AF29" s="247" t="str">
        <f t="shared" si="6"/>
        <v/>
      </c>
      <c r="AG29" s="245" t="str">
        <f>IF(AB29="","",VLOOKUP(AB29,LIVRE!$A$8:$AC$315,8))</f>
        <v/>
      </c>
      <c r="AH29" s="245" t="str">
        <f>IF(AB29="","",VLOOKUP(AB29,LIVRE!$A$8:$AC$315,11))</f>
        <v/>
      </c>
      <c r="AI29" s="254" t="str">
        <f t="shared" si="7"/>
        <v/>
      </c>
    </row>
    <row r="30" spans="1:35" s="110" customFormat="1" ht="15.6" thickBot="1" x14ac:dyDescent="0.3">
      <c r="A30" s="264"/>
      <c r="B30" s="246" t="str">
        <f>IF(A30="","",VLOOKUP(A30,LIVRE!$A$8:$AC$315,4))</f>
        <v/>
      </c>
      <c r="C30" s="245" t="str">
        <f>IF(A30="","",VLOOKUP(A30,LIVRE!$A$8:$AC$315,7))</f>
        <v/>
      </c>
      <c r="D30" s="245" t="str">
        <f>IF(A30="","",VLOOKUP(A30,LIVRE!$A$8:$AC$315,10))</f>
        <v/>
      </c>
      <c r="E30" s="247" t="str">
        <f t="shared" si="0"/>
        <v/>
      </c>
      <c r="F30" s="245" t="str">
        <f>IF(A30="","",VLOOKUP(A30,LIVRE!$A$8:$AC$315,8))</f>
        <v/>
      </c>
      <c r="G30" s="245" t="str">
        <f>IF(A30="","",VLOOKUP(A30,LIVRE!$A$8:$AC$315,11))</f>
        <v/>
      </c>
      <c r="H30" s="254" t="str">
        <f t="shared" si="1"/>
        <v/>
      </c>
      <c r="I30" s="128"/>
      <c r="J30" s="264"/>
      <c r="K30" s="246" t="str">
        <f>IF(J30="","",VLOOKUP(J30,LIVRE!$A$8:$AC$315,4))</f>
        <v/>
      </c>
      <c r="L30" s="245" t="str">
        <f>IF(J30="","",VLOOKUP(J30,LIVRE!$A$8:$AC$315,7))</f>
        <v/>
      </c>
      <c r="M30" s="245" t="str">
        <f>IF(J30="","",VLOOKUP(J30,LIVRE!$A$8:$AC$315,10))</f>
        <v/>
      </c>
      <c r="N30" s="247" t="str">
        <f t="shared" si="2"/>
        <v/>
      </c>
      <c r="O30" s="245" t="str">
        <f>IF(J30="","",VLOOKUP(J30,LIVRE!$A$8:$AC$315,8))</f>
        <v/>
      </c>
      <c r="P30" s="245" t="str">
        <f>IF(J30="","",VLOOKUP(J30,LIVRE!$A$8:$AC$315,11))</f>
        <v/>
      </c>
      <c r="Q30" s="254" t="str">
        <f t="shared" si="3"/>
        <v/>
      </c>
      <c r="R30" s="128"/>
      <c r="S30" s="264"/>
      <c r="T30" s="246" t="str">
        <f>IF(S30="","",VLOOKUP(S30,LIVRE!$A$8:$AC$315,4))</f>
        <v/>
      </c>
      <c r="U30" s="245" t="str">
        <f>IF(S30="","",VLOOKUP(S30,LIVRE!$A$8:$AC$315,7))</f>
        <v/>
      </c>
      <c r="V30" s="245" t="str">
        <f>IF(S30="","",VLOOKUP(S30,LIVRE!$A$8:$AC$315,10))</f>
        <v/>
      </c>
      <c r="W30" s="247" t="str">
        <f t="shared" si="4"/>
        <v/>
      </c>
      <c r="X30" s="245" t="str">
        <f>IF(S30="","",VLOOKUP(S30,LIVRE!$A$8:$AC$315,8))</f>
        <v/>
      </c>
      <c r="Y30" s="245" t="str">
        <f>IF(S30="","",VLOOKUP(S30,LIVRE!$A$8:$AC$315,11))</f>
        <v/>
      </c>
      <c r="Z30" s="254" t="str">
        <f t="shared" si="5"/>
        <v/>
      </c>
      <c r="AA30" s="128"/>
      <c r="AB30" s="264"/>
      <c r="AC30" s="246" t="str">
        <f>IF(AB30="","",VLOOKUP(AB30,LIVRE!$A$8:$AC$315,4))</f>
        <v/>
      </c>
      <c r="AD30" s="245" t="str">
        <f>IF(AB30="","",VLOOKUP(AB30,LIVRE!$A$8:$AC$315,7))</f>
        <v/>
      </c>
      <c r="AE30" s="245" t="str">
        <f>IF(AB30="","",VLOOKUP(AB30,LIVRE!$A$8:$AC$315,10))</f>
        <v/>
      </c>
      <c r="AF30" s="247" t="str">
        <f t="shared" si="6"/>
        <v/>
      </c>
      <c r="AG30" s="245" t="str">
        <f>IF(AB30="","",VLOOKUP(AB30,LIVRE!$A$8:$AC$315,8))</f>
        <v/>
      </c>
      <c r="AH30" s="245" t="str">
        <f>IF(AB30="","",VLOOKUP(AB30,LIVRE!$A$8:$AC$315,11))</f>
        <v/>
      </c>
      <c r="AI30" s="254" t="str">
        <f t="shared" si="7"/>
        <v/>
      </c>
    </row>
    <row r="31" spans="1:35" s="110" customFormat="1" ht="15.6" thickBot="1" x14ac:dyDescent="0.3">
      <c r="A31" s="264"/>
      <c r="B31" s="246" t="str">
        <f>IF(A31="","",VLOOKUP(A31,LIVRE!$A$8:$AC$315,4))</f>
        <v/>
      </c>
      <c r="C31" s="245" t="str">
        <f>IF(A31="","",VLOOKUP(A31,LIVRE!$A$8:$AC$315,7))</f>
        <v/>
      </c>
      <c r="D31" s="245" t="str">
        <f>IF(A31="","",VLOOKUP(A31,LIVRE!$A$8:$AC$315,10))</f>
        <v/>
      </c>
      <c r="E31" s="247" t="str">
        <f t="shared" si="0"/>
        <v/>
      </c>
      <c r="F31" s="245" t="str">
        <f>IF(A31="","",VLOOKUP(A31,LIVRE!$A$8:$AC$315,8))</f>
        <v/>
      </c>
      <c r="G31" s="245" t="str">
        <f>IF(A31="","",VLOOKUP(A31,LIVRE!$A$8:$AC$315,11))</f>
        <v/>
      </c>
      <c r="H31" s="254" t="str">
        <f t="shared" si="1"/>
        <v/>
      </c>
      <c r="I31" s="128"/>
      <c r="J31" s="264"/>
      <c r="K31" s="246" t="str">
        <f>IF(J31="","",VLOOKUP(J31,LIVRE!$A$8:$AC$315,4))</f>
        <v/>
      </c>
      <c r="L31" s="245" t="str">
        <f>IF(J31="","",VLOOKUP(J31,LIVRE!$A$8:$AC$315,7))</f>
        <v/>
      </c>
      <c r="M31" s="245" t="str">
        <f>IF(J31="","",VLOOKUP(J31,LIVRE!$A$8:$AC$315,10))</f>
        <v/>
      </c>
      <c r="N31" s="247" t="str">
        <f t="shared" si="2"/>
        <v/>
      </c>
      <c r="O31" s="245" t="str">
        <f>IF(J31="","",VLOOKUP(J31,LIVRE!$A$8:$AC$315,8))</f>
        <v/>
      </c>
      <c r="P31" s="245" t="str">
        <f>IF(J31="","",VLOOKUP(J31,LIVRE!$A$8:$AC$315,11))</f>
        <v/>
      </c>
      <c r="Q31" s="254" t="str">
        <f t="shared" si="3"/>
        <v/>
      </c>
      <c r="R31" s="128"/>
      <c r="S31" s="264"/>
      <c r="T31" s="246" t="str">
        <f>IF(S31="","",VLOOKUP(S31,LIVRE!$A$8:$AC$315,4))</f>
        <v/>
      </c>
      <c r="U31" s="245" t="str">
        <f>IF(S31="","",VLOOKUP(S31,LIVRE!$A$8:$AC$315,7))</f>
        <v/>
      </c>
      <c r="V31" s="245" t="str">
        <f>IF(S31="","",VLOOKUP(S31,LIVRE!$A$8:$AC$315,10))</f>
        <v/>
      </c>
      <c r="W31" s="247" t="str">
        <f t="shared" si="4"/>
        <v/>
      </c>
      <c r="X31" s="245" t="str">
        <f>IF(S31="","",VLOOKUP(S31,LIVRE!$A$8:$AC$315,8))</f>
        <v/>
      </c>
      <c r="Y31" s="245" t="str">
        <f>IF(S31="","",VLOOKUP(S31,LIVRE!$A$8:$AC$315,11))</f>
        <v/>
      </c>
      <c r="Z31" s="254" t="str">
        <f t="shared" si="5"/>
        <v/>
      </c>
      <c r="AA31" s="128"/>
      <c r="AB31" s="264"/>
      <c r="AC31" s="246" t="str">
        <f>IF(AB31="","",VLOOKUP(AB31,LIVRE!$A$8:$AC$315,4))</f>
        <v/>
      </c>
      <c r="AD31" s="245" t="str">
        <f>IF(AB31="","",VLOOKUP(AB31,LIVRE!$A$8:$AC$315,7))</f>
        <v/>
      </c>
      <c r="AE31" s="245" t="str">
        <f>IF(AB31="","",VLOOKUP(AB31,LIVRE!$A$8:$AC$315,10))</f>
        <v/>
      </c>
      <c r="AF31" s="247" t="str">
        <f t="shared" si="6"/>
        <v/>
      </c>
      <c r="AG31" s="245" t="str">
        <f>IF(AB31="","",VLOOKUP(AB31,LIVRE!$A$8:$AC$315,8))</f>
        <v/>
      </c>
      <c r="AH31" s="245" t="str">
        <f>IF(AB31="","",VLOOKUP(AB31,LIVRE!$A$8:$AC$315,11))</f>
        <v/>
      </c>
      <c r="AI31" s="254" t="str">
        <f t="shared" si="7"/>
        <v/>
      </c>
    </row>
    <row r="32" spans="1:35" s="110" customFormat="1" ht="15.6" thickBot="1" x14ac:dyDescent="0.3">
      <c r="A32" s="264"/>
      <c r="B32" s="246" t="str">
        <f>IF(A32="","",VLOOKUP(A32,LIVRE!$A$8:$AC$315,4))</f>
        <v/>
      </c>
      <c r="C32" s="245" t="str">
        <f>IF(A32="","",VLOOKUP(A32,LIVRE!$A$8:$AC$315,7))</f>
        <v/>
      </c>
      <c r="D32" s="245" t="str">
        <f>IF(A32="","",VLOOKUP(A32,LIVRE!$A$8:$AC$315,10))</f>
        <v/>
      </c>
      <c r="E32" s="247" t="str">
        <f t="shared" si="0"/>
        <v/>
      </c>
      <c r="F32" s="245" t="str">
        <f>IF(A32="","",VLOOKUP(A32,LIVRE!$A$8:$AC$315,8))</f>
        <v/>
      </c>
      <c r="G32" s="245" t="str">
        <f>IF(A32="","",VLOOKUP(A32,LIVRE!$A$8:$AC$315,11))</f>
        <v/>
      </c>
      <c r="H32" s="254" t="str">
        <f t="shared" si="1"/>
        <v/>
      </c>
      <c r="I32" s="128"/>
      <c r="J32" s="264"/>
      <c r="K32" s="246" t="str">
        <f>IF(J32="","",VLOOKUP(J32,LIVRE!$A$8:$AC$315,4))</f>
        <v/>
      </c>
      <c r="L32" s="245" t="str">
        <f>IF(J32="","",VLOOKUP(J32,LIVRE!$A$8:$AC$315,7))</f>
        <v/>
      </c>
      <c r="M32" s="245" t="str">
        <f>IF(J32="","",VLOOKUP(J32,LIVRE!$A$8:$AC$315,10))</f>
        <v/>
      </c>
      <c r="N32" s="247" t="str">
        <f t="shared" si="2"/>
        <v/>
      </c>
      <c r="O32" s="245" t="str">
        <f>IF(J32="","",VLOOKUP(J32,LIVRE!$A$8:$AC$315,8))</f>
        <v/>
      </c>
      <c r="P32" s="245" t="str">
        <f>IF(J32="","",VLOOKUP(J32,LIVRE!$A$8:$AC$315,11))</f>
        <v/>
      </c>
      <c r="Q32" s="254" t="str">
        <f t="shared" si="3"/>
        <v/>
      </c>
      <c r="R32" s="128"/>
      <c r="S32" s="264"/>
      <c r="T32" s="246" t="str">
        <f>IF(S32="","",VLOOKUP(S32,LIVRE!$A$8:$AC$315,4))</f>
        <v/>
      </c>
      <c r="U32" s="245" t="str">
        <f>IF(S32="","",VLOOKUP(S32,LIVRE!$A$8:$AC$315,7))</f>
        <v/>
      </c>
      <c r="V32" s="245" t="str">
        <f>IF(S32="","",VLOOKUP(S32,LIVRE!$A$8:$AC$315,10))</f>
        <v/>
      </c>
      <c r="W32" s="247" t="str">
        <f t="shared" si="4"/>
        <v/>
      </c>
      <c r="X32" s="245" t="str">
        <f>IF(S32="","",VLOOKUP(S32,LIVRE!$A$8:$AC$315,8))</f>
        <v/>
      </c>
      <c r="Y32" s="245" t="str">
        <f>IF(S32="","",VLOOKUP(S32,LIVRE!$A$8:$AC$315,11))</f>
        <v/>
      </c>
      <c r="Z32" s="254" t="str">
        <f t="shared" si="5"/>
        <v/>
      </c>
      <c r="AA32" s="128"/>
      <c r="AB32" s="264"/>
      <c r="AC32" s="246" t="str">
        <f>IF(AB32="","",VLOOKUP(AB32,LIVRE!$A$8:$AC$315,4))</f>
        <v/>
      </c>
      <c r="AD32" s="245" t="str">
        <f>IF(AB32="","",VLOOKUP(AB32,LIVRE!$A$8:$AC$315,7))</f>
        <v/>
      </c>
      <c r="AE32" s="245" t="str">
        <f>IF(AB32="","",VLOOKUP(AB32,LIVRE!$A$8:$AC$315,10))</f>
        <v/>
      </c>
      <c r="AF32" s="247" t="str">
        <f t="shared" si="6"/>
        <v/>
      </c>
      <c r="AG32" s="245" t="str">
        <f>IF(AB32="","",VLOOKUP(AB32,LIVRE!$A$8:$AC$315,8))</f>
        <v/>
      </c>
      <c r="AH32" s="245" t="str">
        <f>IF(AB32="","",VLOOKUP(AB32,LIVRE!$A$8:$AC$315,11))</f>
        <v/>
      </c>
      <c r="AI32" s="254" t="str">
        <f t="shared" si="7"/>
        <v/>
      </c>
    </row>
    <row r="33" spans="1:35" s="110" customFormat="1" ht="15.6" thickBot="1" x14ac:dyDescent="0.3">
      <c r="A33" s="264"/>
      <c r="B33" s="246" t="str">
        <f>IF(A33="","",VLOOKUP(A33,LIVRE!$A$8:$AC$315,4))</f>
        <v/>
      </c>
      <c r="C33" s="245" t="str">
        <f>IF(A33="","",VLOOKUP(A33,LIVRE!$A$8:$AC$315,7))</f>
        <v/>
      </c>
      <c r="D33" s="245" t="str">
        <f>IF(A33="","",VLOOKUP(A33,LIVRE!$A$8:$AC$315,10))</f>
        <v/>
      </c>
      <c r="E33" s="247" t="str">
        <f t="shared" si="0"/>
        <v/>
      </c>
      <c r="F33" s="245" t="str">
        <f>IF(A33="","",VLOOKUP(A33,LIVRE!$A$8:$AC$315,8))</f>
        <v/>
      </c>
      <c r="G33" s="245" t="str">
        <f>IF(A33="","",VLOOKUP(A33,LIVRE!$A$8:$AC$315,11))</f>
        <v/>
      </c>
      <c r="H33" s="254" t="str">
        <f t="shared" si="1"/>
        <v/>
      </c>
      <c r="I33" s="128"/>
      <c r="J33" s="264"/>
      <c r="K33" s="246" t="str">
        <f>IF(J33="","",VLOOKUP(J33,LIVRE!$A$8:$AC$315,4))</f>
        <v/>
      </c>
      <c r="L33" s="245" t="str">
        <f>IF(J33="","",VLOOKUP(J33,LIVRE!$A$8:$AC$315,7))</f>
        <v/>
      </c>
      <c r="M33" s="245" t="str">
        <f>IF(J33="","",VLOOKUP(J33,LIVRE!$A$8:$AC$315,10))</f>
        <v/>
      </c>
      <c r="N33" s="247" t="str">
        <f t="shared" si="2"/>
        <v/>
      </c>
      <c r="O33" s="245" t="str">
        <f>IF(J33="","",VLOOKUP(J33,LIVRE!$A$8:$AC$315,8))</f>
        <v/>
      </c>
      <c r="P33" s="245" t="str">
        <f>IF(J33="","",VLOOKUP(J33,LIVRE!$A$8:$AC$315,11))</f>
        <v/>
      </c>
      <c r="Q33" s="254" t="str">
        <f t="shared" si="3"/>
        <v/>
      </c>
      <c r="R33" s="128"/>
      <c r="S33" s="264"/>
      <c r="T33" s="246" t="str">
        <f>IF(S33="","",VLOOKUP(S33,LIVRE!$A$8:$AC$315,4))</f>
        <v/>
      </c>
      <c r="U33" s="245" t="str">
        <f>IF(S33="","",VLOOKUP(S33,LIVRE!$A$8:$AC$315,7))</f>
        <v/>
      </c>
      <c r="V33" s="245" t="str">
        <f>IF(S33="","",VLOOKUP(S33,LIVRE!$A$8:$AC$315,10))</f>
        <v/>
      </c>
      <c r="W33" s="247" t="str">
        <f t="shared" si="4"/>
        <v/>
      </c>
      <c r="X33" s="245" t="str">
        <f>IF(S33="","",VLOOKUP(S33,LIVRE!$A$8:$AC$315,8))</f>
        <v/>
      </c>
      <c r="Y33" s="245" t="str">
        <f>IF(S33="","",VLOOKUP(S33,LIVRE!$A$8:$AC$315,11))</f>
        <v/>
      </c>
      <c r="Z33" s="254" t="str">
        <f t="shared" si="5"/>
        <v/>
      </c>
      <c r="AA33" s="128"/>
      <c r="AB33" s="264"/>
      <c r="AC33" s="246" t="str">
        <f>IF(AB33="","",VLOOKUP(AB33,LIVRE!$A$8:$AC$315,4))</f>
        <v/>
      </c>
      <c r="AD33" s="245" t="str">
        <f>IF(AB33="","",VLOOKUP(AB33,LIVRE!$A$8:$AC$315,7))</f>
        <v/>
      </c>
      <c r="AE33" s="245" t="str">
        <f>IF(AB33="","",VLOOKUP(AB33,LIVRE!$A$8:$AC$315,10))</f>
        <v/>
      </c>
      <c r="AF33" s="247" t="str">
        <f t="shared" si="6"/>
        <v/>
      </c>
      <c r="AG33" s="245" t="str">
        <f>IF(AB33="","",VLOOKUP(AB33,LIVRE!$A$8:$AC$315,8))</f>
        <v/>
      </c>
      <c r="AH33" s="245" t="str">
        <f>IF(AB33="","",VLOOKUP(AB33,LIVRE!$A$8:$AC$315,11))</f>
        <v/>
      </c>
      <c r="AI33" s="254" t="str">
        <f t="shared" si="7"/>
        <v/>
      </c>
    </row>
    <row r="34" spans="1:35" s="110" customFormat="1" ht="15.6" thickBot="1" x14ac:dyDescent="0.3">
      <c r="A34" s="264"/>
      <c r="B34" s="246" t="str">
        <f>IF(A34="","",VLOOKUP(A34,LIVRE!$A$8:$AC$315,4))</f>
        <v/>
      </c>
      <c r="C34" s="245" t="str">
        <f>IF(A34="","",VLOOKUP(A34,LIVRE!$A$8:$AC$315,7))</f>
        <v/>
      </c>
      <c r="D34" s="245" t="str">
        <f>IF(A34="","",VLOOKUP(A34,LIVRE!$A$8:$AC$315,10))</f>
        <v/>
      </c>
      <c r="E34" s="247" t="str">
        <f t="shared" si="0"/>
        <v/>
      </c>
      <c r="F34" s="245" t="str">
        <f>IF(A34="","",VLOOKUP(A34,LIVRE!$A$8:$AC$315,8))</f>
        <v/>
      </c>
      <c r="G34" s="245" t="str">
        <f>IF(A34="","",VLOOKUP(A34,LIVRE!$A$8:$AC$315,11))</f>
        <v/>
      </c>
      <c r="H34" s="254" t="str">
        <f t="shared" si="1"/>
        <v/>
      </c>
      <c r="I34" s="128"/>
      <c r="J34" s="264"/>
      <c r="K34" s="246" t="str">
        <f>IF(J34="","",VLOOKUP(J34,LIVRE!$A$8:$AC$315,4))</f>
        <v/>
      </c>
      <c r="L34" s="245" t="str">
        <f>IF(J34="","",VLOOKUP(J34,LIVRE!$A$8:$AC$315,7))</f>
        <v/>
      </c>
      <c r="M34" s="245" t="str">
        <f>IF(J34="","",VLOOKUP(J34,LIVRE!$A$8:$AC$315,10))</f>
        <v/>
      </c>
      <c r="N34" s="247" t="str">
        <f t="shared" si="2"/>
        <v/>
      </c>
      <c r="O34" s="245" t="str">
        <f>IF(J34="","",VLOOKUP(J34,LIVRE!$A$8:$AC$315,8))</f>
        <v/>
      </c>
      <c r="P34" s="245" t="str">
        <f>IF(J34="","",VLOOKUP(J34,LIVRE!$A$8:$AC$315,11))</f>
        <v/>
      </c>
      <c r="Q34" s="254" t="str">
        <f t="shared" si="3"/>
        <v/>
      </c>
      <c r="R34" s="128"/>
      <c r="S34" s="264"/>
      <c r="T34" s="246" t="str">
        <f>IF(S34="","",VLOOKUP(S34,LIVRE!$A$8:$AC$315,4))</f>
        <v/>
      </c>
      <c r="U34" s="245" t="str">
        <f>IF(S34="","",VLOOKUP(S34,LIVRE!$A$8:$AC$315,7))</f>
        <v/>
      </c>
      <c r="V34" s="245" t="str">
        <f>IF(S34="","",VLOOKUP(S34,LIVRE!$A$8:$AC$315,10))</f>
        <v/>
      </c>
      <c r="W34" s="247" t="str">
        <f t="shared" si="4"/>
        <v/>
      </c>
      <c r="X34" s="245" t="str">
        <f>IF(S34="","",VLOOKUP(S34,LIVRE!$A$8:$AC$315,8))</f>
        <v/>
      </c>
      <c r="Y34" s="245" t="str">
        <f>IF(S34="","",VLOOKUP(S34,LIVRE!$A$8:$AC$315,11))</f>
        <v/>
      </c>
      <c r="Z34" s="254" t="str">
        <f t="shared" si="5"/>
        <v/>
      </c>
      <c r="AA34" s="128"/>
      <c r="AB34" s="264"/>
      <c r="AC34" s="246" t="str">
        <f>IF(AB34="","",VLOOKUP(AB34,LIVRE!$A$8:$AC$315,4))</f>
        <v/>
      </c>
      <c r="AD34" s="245" t="str">
        <f>IF(AB34="","",VLOOKUP(AB34,LIVRE!$A$8:$AC$315,7))</f>
        <v/>
      </c>
      <c r="AE34" s="245" t="str">
        <f>IF(AB34="","",VLOOKUP(AB34,LIVRE!$A$8:$AC$315,10))</f>
        <v/>
      </c>
      <c r="AF34" s="247" t="str">
        <f t="shared" si="6"/>
        <v/>
      </c>
      <c r="AG34" s="245" t="str">
        <f>IF(AB34="","",VLOOKUP(AB34,LIVRE!$A$8:$AC$315,8))</f>
        <v/>
      </c>
      <c r="AH34" s="245" t="str">
        <f>IF(AB34="","",VLOOKUP(AB34,LIVRE!$A$8:$AC$315,11))</f>
        <v/>
      </c>
      <c r="AI34" s="254" t="str">
        <f t="shared" si="7"/>
        <v/>
      </c>
    </row>
    <row r="35" spans="1:35" s="110" customFormat="1" ht="15.6" thickBot="1" x14ac:dyDescent="0.3">
      <c r="A35" s="264"/>
      <c r="B35" s="246" t="str">
        <f>IF(A35="","",VLOOKUP(A35,LIVRE!$A$8:$AC$315,4))</f>
        <v/>
      </c>
      <c r="C35" s="245" t="str">
        <f>IF(A35="","",VLOOKUP(A35,LIVRE!$A$8:$AC$315,7))</f>
        <v/>
      </c>
      <c r="D35" s="245" t="str">
        <f>IF(A35="","",VLOOKUP(A35,LIVRE!$A$8:$AC$315,10))</f>
        <v/>
      </c>
      <c r="E35" s="247" t="str">
        <f t="shared" si="0"/>
        <v/>
      </c>
      <c r="F35" s="245" t="str">
        <f>IF(A35="","",VLOOKUP(A35,LIVRE!$A$8:$AC$315,8))</f>
        <v/>
      </c>
      <c r="G35" s="245" t="str">
        <f>IF(A35="","",VLOOKUP(A35,LIVRE!$A$8:$AC$315,11))</f>
        <v/>
      </c>
      <c r="H35" s="254" t="str">
        <f t="shared" si="1"/>
        <v/>
      </c>
      <c r="I35" s="128"/>
      <c r="J35" s="264"/>
      <c r="K35" s="246" t="str">
        <f>IF(J35="","",VLOOKUP(J35,LIVRE!$A$8:$AC$315,4))</f>
        <v/>
      </c>
      <c r="L35" s="245" t="str">
        <f>IF(J35="","",VLOOKUP(J35,LIVRE!$A$8:$AC$315,7))</f>
        <v/>
      </c>
      <c r="M35" s="245" t="str">
        <f>IF(J35="","",VLOOKUP(J35,LIVRE!$A$8:$AC$315,10))</f>
        <v/>
      </c>
      <c r="N35" s="247" t="str">
        <f t="shared" si="2"/>
        <v/>
      </c>
      <c r="O35" s="245" t="str">
        <f>IF(J35="","",VLOOKUP(J35,LIVRE!$A$8:$AC$315,8))</f>
        <v/>
      </c>
      <c r="P35" s="245" t="str">
        <f>IF(J35="","",VLOOKUP(J35,LIVRE!$A$8:$AC$315,11))</f>
        <v/>
      </c>
      <c r="Q35" s="254" t="str">
        <f t="shared" si="3"/>
        <v/>
      </c>
      <c r="R35" s="128"/>
      <c r="S35" s="264"/>
      <c r="T35" s="246" t="str">
        <f>IF(S35="","",VLOOKUP(S35,LIVRE!$A$8:$AC$315,4))</f>
        <v/>
      </c>
      <c r="U35" s="245" t="str">
        <f>IF(S35="","",VLOOKUP(S35,LIVRE!$A$8:$AC$315,7))</f>
        <v/>
      </c>
      <c r="V35" s="245" t="str">
        <f>IF(S35="","",VLOOKUP(S35,LIVRE!$A$8:$AC$315,10))</f>
        <v/>
      </c>
      <c r="W35" s="247" t="str">
        <f t="shared" si="4"/>
        <v/>
      </c>
      <c r="X35" s="245" t="str">
        <f>IF(S35="","",VLOOKUP(S35,LIVRE!$A$8:$AC$315,8))</f>
        <v/>
      </c>
      <c r="Y35" s="245" t="str">
        <f>IF(S35="","",VLOOKUP(S35,LIVRE!$A$8:$AC$315,11))</f>
        <v/>
      </c>
      <c r="Z35" s="254" t="str">
        <f t="shared" si="5"/>
        <v/>
      </c>
      <c r="AA35" s="128"/>
      <c r="AB35" s="264"/>
      <c r="AC35" s="246" t="str">
        <f>IF(AB35="","",VLOOKUP(AB35,LIVRE!$A$8:$AC$315,4))</f>
        <v/>
      </c>
      <c r="AD35" s="245" t="str">
        <f>IF(AB35="","",VLOOKUP(AB35,LIVRE!$A$8:$AC$315,7))</f>
        <v/>
      </c>
      <c r="AE35" s="245" t="str">
        <f>IF(AB35="","",VLOOKUP(AB35,LIVRE!$A$8:$AC$315,10))</f>
        <v/>
      </c>
      <c r="AF35" s="247" t="str">
        <f t="shared" si="6"/>
        <v/>
      </c>
      <c r="AG35" s="245" t="str">
        <f>IF(AB35="","",VLOOKUP(AB35,LIVRE!$A$8:$AC$315,8))</f>
        <v/>
      </c>
      <c r="AH35" s="245" t="str">
        <f>IF(AB35="","",VLOOKUP(AB35,LIVRE!$A$8:$AC$315,11))</f>
        <v/>
      </c>
      <c r="AI35" s="254" t="str">
        <f t="shared" si="7"/>
        <v/>
      </c>
    </row>
    <row r="36" spans="1:35" s="110" customFormat="1" ht="15.6" thickBot="1" x14ac:dyDescent="0.3">
      <c r="A36" s="264"/>
      <c r="B36" s="246" t="str">
        <f>IF(A36="","",VLOOKUP(A36,LIVRE!$A$8:$AC$315,4))</f>
        <v/>
      </c>
      <c r="C36" s="245" t="str">
        <f>IF(A36="","",VLOOKUP(A36,LIVRE!$A$8:$AC$315,7))</f>
        <v/>
      </c>
      <c r="D36" s="245" t="str">
        <f>IF(A36="","",VLOOKUP(A36,LIVRE!$A$8:$AC$315,10))</f>
        <v/>
      </c>
      <c r="E36" s="247" t="str">
        <f t="shared" si="0"/>
        <v/>
      </c>
      <c r="F36" s="245" t="str">
        <f>IF(A36="","",VLOOKUP(A36,LIVRE!$A$8:$AC$315,8))</f>
        <v/>
      </c>
      <c r="G36" s="245" t="str">
        <f>IF(A36="","",VLOOKUP(A36,LIVRE!$A$8:$AC$315,11))</f>
        <v/>
      </c>
      <c r="H36" s="254" t="str">
        <f t="shared" si="1"/>
        <v/>
      </c>
      <c r="I36" s="128"/>
      <c r="J36" s="264"/>
      <c r="K36" s="246" t="str">
        <f>IF(J36="","",VLOOKUP(J36,LIVRE!$A$8:$AC$315,4))</f>
        <v/>
      </c>
      <c r="L36" s="245" t="str">
        <f>IF(J36="","",VLOOKUP(J36,LIVRE!$A$8:$AC$315,7))</f>
        <v/>
      </c>
      <c r="M36" s="245" t="str">
        <f>IF(J36="","",VLOOKUP(J36,LIVRE!$A$8:$AC$315,10))</f>
        <v/>
      </c>
      <c r="N36" s="247" t="str">
        <f t="shared" si="2"/>
        <v/>
      </c>
      <c r="O36" s="245" t="str">
        <f>IF(J36="","",VLOOKUP(J36,LIVRE!$A$8:$AC$315,8))</f>
        <v/>
      </c>
      <c r="P36" s="245" t="str">
        <f>IF(J36="","",VLOOKUP(J36,LIVRE!$A$8:$AC$315,11))</f>
        <v/>
      </c>
      <c r="Q36" s="254" t="str">
        <f t="shared" si="3"/>
        <v/>
      </c>
      <c r="R36" s="128"/>
      <c r="S36" s="264"/>
      <c r="T36" s="246" t="str">
        <f>IF(S36="","",VLOOKUP(S36,LIVRE!$A$8:$AC$315,4))</f>
        <v/>
      </c>
      <c r="U36" s="245" t="str">
        <f>IF(S36="","",VLOOKUP(S36,LIVRE!$A$8:$AC$315,7))</f>
        <v/>
      </c>
      <c r="V36" s="245" t="str">
        <f>IF(S36="","",VLOOKUP(S36,LIVRE!$A$8:$AC$315,10))</f>
        <v/>
      </c>
      <c r="W36" s="247" t="str">
        <f t="shared" si="4"/>
        <v/>
      </c>
      <c r="X36" s="245" t="str">
        <f>IF(S36="","",VLOOKUP(S36,LIVRE!$A$8:$AC$315,8))</f>
        <v/>
      </c>
      <c r="Y36" s="245" t="str">
        <f>IF(S36="","",VLOOKUP(S36,LIVRE!$A$8:$AC$315,11))</f>
        <v/>
      </c>
      <c r="Z36" s="254" t="str">
        <f t="shared" si="5"/>
        <v/>
      </c>
      <c r="AA36" s="128"/>
      <c r="AB36" s="264"/>
      <c r="AC36" s="246" t="str">
        <f>IF(AB36="","",VLOOKUP(AB36,LIVRE!$A$8:$AC$315,4))</f>
        <v/>
      </c>
      <c r="AD36" s="245" t="str">
        <f>IF(AB36="","",VLOOKUP(AB36,LIVRE!$A$8:$AC$315,7))</f>
        <v/>
      </c>
      <c r="AE36" s="245" t="str">
        <f>IF(AB36="","",VLOOKUP(AB36,LIVRE!$A$8:$AC$315,10))</f>
        <v/>
      </c>
      <c r="AF36" s="247" t="str">
        <f t="shared" si="6"/>
        <v/>
      </c>
      <c r="AG36" s="245" t="str">
        <f>IF(AB36="","",VLOOKUP(AB36,LIVRE!$A$8:$AC$315,8))</f>
        <v/>
      </c>
      <c r="AH36" s="245" t="str">
        <f>IF(AB36="","",VLOOKUP(AB36,LIVRE!$A$8:$AC$315,11))</f>
        <v/>
      </c>
      <c r="AI36" s="254" t="str">
        <f t="shared" si="7"/>
        <v/>
      </c>
    </row>
    <row r="37" spans="1:35" s="110" customFormat="1" ht="15.6" thickBot="1" x14ac:dyDescent="0.3">
      <c r="A37" s="264"/>
      <c r="B37" s="246" t="str">
        <f>IF(A37="","",VLOOKUP(A37,LIVRE!$A$8:$AC$315,4))</f>
        <v/>
      </c>
      <c r="C37" s="245" t="str">
        <f>IF(A37="","",VLOOKUP(A37,LIVRE!$A$8:$AC$315,7))</f>
        <v/>
      </c>
      <c r="D37" s="245" t="str">
        <f>IF(A37="","",VLOOKUP(A37,LIVRE!$A$8:$AC$315,10))</f>
        <v/>
      </c>
      <c r="E37" s="247" t="str">
        <f t="shared" si="0"/>
        <v/>
      </c>
      <c r="F37" s="245" t="str">
        <f>IF(A37="","",VLOOKUP(A37,LIVRE!$A$8:$AC$315,8))</f>
        <v/>
      </c>
      <c r="G37" s="245" t="str">
        <f>IF(A37="","",VLOOKUP(A37,LIVRE!$A$8:$AC$315,11))</f>
        <v/>
      </c>
      <c r="H37" s="254" t="str">
        <f t="shared" si="1"/>
        <v/>
      </c>
      <c r="I37" s="128"/>
      <c r="J37" s="264"/>
      <c r="K37" s="246" t="str">
        <f>IF(J37="","",VLOOKUP(J37,LIVRE!$A$8:$AC$315,4))</f>
        <v/>
      </c>
      <c r="L37" s="245" t="str">
        <f>IF(J37="","",VLOOKUP(J37,LIVRE!$A$8:$AC$315,7))</f>
        <v/>
      </c>
      <c r="M37" s="245" t="str">
        <f>IF(J37="","",VLOOKUP(J37,LIVRE!$A$8:$AC$315,10))</f>
        <v/>
      </c>
      <c r="N37" s="247" t="str">
        <f t="shared" si="2"/>
        <v/>
      </c>
      <c r="O37" s="245" t="str">
        <f>IF(J37="","",VLOOKUP(J37,LIVRE!$A$8:$AC$315,8))</f>
        <v/>
      </c>
      <c r="P37" s="245" t="str">
        <f>IF(J37="","",VLOOKUP(J37,LIVRE!$A$8:$AC$315,11))</f>
        <v/>
      </c>
      <c r="Q37" s="254" t="str">
        <f t="shared" si="3"/>
        <v/>
      </c>
      <c r="R37" s="128"/>
      <c r="S37" s="264"/>
      <c r="T37" s="246" t="str">
        <f>IF(S37="","",VLOOKUP(S37,LIVRE!$A$8:$AC$315,4))</f>
        <v/>
      </c>
      <c r="U37" s="245" t="str">
        <f>IF(S37="","",VLOOKUP(S37,LIVRE!$A$8:$AC$315,7))</f>
        <v/>
      </c>
      <c r="V37" s="245" t="str">
        <f>IF(S37="","",VLOOKUP(S37,LIVRE!$A$8:$AC$315,10))</f>
        <v/>
      </c>
      <c r="W37" s="247" t="str">
        <f t="shared" si="4"/>
        <v/>
      </c>
      <c r="X37" s="245" t="str">
        <f>IF(S37="","",VLOOKUP(S37,LIVRE!$A$8:$AC$315,8))</f>
        <v/>
      </c>
      <c r="Y37" s="245" t="str">
        <f>IF(S37="","",VLOOKUP(S37,LIVRE!$A$8:$AC$315,11))</f>
        <v/>
      </c>
      <c r="Z37" s="254" t="str">
        <f t="shared" si="5"/>
        <v/>
      </c>
      <c r="AA37" s="128"/>
      <c r="AB37" s="264"/>
      <c r="AC37" s="246" t="str">
        <f>IF(AB37="","",VLOOKUP(AB37,LIVRE!$A$8:$AC$315,4))</f>
        <v/>
      </c>
      <c r="AD37" s="245" t="str">
        <f>IF(AB37="","",VLOOKUP(AB37,LIVRE!$A$8:$AC$315,7))</f>
        <v/>
      </c>
      <c r="AE37" s="245" t="str">
        <f>IF(AB37="","",VLOOKUP(AB37,LIVRE!$A$8:$AC$315,10))</f>
        <v/>
      </c>
      <c r="AF37" s="247" t="str">
        <f t="shared" si="6"/>
        <v/>
      </c>
      <c r="AG37" s="245" t="str">
        <f>IF(AB37="","",VLOOKUP(AB37,LIVRE!$A$8:$AC$315,8))</f>
        <v/>
      </c>
      <c r="AH37" s="245" t="str">
        <f>IF(AB37="","",VLOOKUP(AB37,LIVRE!$A$8:$AC$315,11))</f>
        <v/>
      </c>
      <c r="AI37" s="254" t="str">
        <f t="shared" si="7"/>
        <v/>
      </c>
    </row>
    <row r="38" spans="1:35" s="110" customFormat="1" ht="15.6" thickBot="1" x14ac:dyDescent="0.3">
      <c r="A38" s="264"/>
      <c r="B38" s="246" t="str">
        <f>IF(A38="","",VLOOKUP(A38,LIVRE!$A$8:$AC$315,4))</f>
        <v/>
      </c>
      <c r="C38" s="245" t="str">
        <f>IF(A38="","",VLOOKUP(A38,LIVRE!$A$8:$AC$315,7))</f>
        <v/>
      </c>
      <c r="D38" s="245" t="str">
        <f>IF(A38="","",VLOOKUP(A38,LIVRE!$A$8:$AC$315,10))</f>
        <v/>
      </c>
      <c r="E38" s="247" t="str">
        <f t="shared" si="0"/>
        <v/>
      </c>
      <c r="F38" s="245" t="str">
        <f>IF(A38="","",VLOOKUP(A38,LIVRE!$A$8:$AC$315,8))</f>
        <v/>
      </c>
      <c r="G38" s="245" t="str">
        <f>IF(A38="","",VLOOKUP(A38,LIVRE!$A$8:$AC$315,11))</f>
        <v/>
      </c>
      <c r="H38" s="254" t="str">
        <f t="shared" si="1"/>
        <v/>
      </c>
      <c r="I38" s="128"/>
      <c r="J38" s="264"/>
      <c r="K38" s="246" t="str">
        <f>IF(J38="","",VLOOKUP(J38,LIVRE!$A$8:$AC$315,4))</f>
        <v/>
      </c>
      <c r="L38" s="245" t="str">
        <f>IF(J38="","",VLOOKUP(J38,LIVRE!$A$8:$AC$315,7))</f>
        <v/>
      </c>
      <c r="M38" s="245" t="str">
        <f>IF(J38="","",VLOOKUP(J38,LIVRE!$A$8:$AC$315,10))</f>
        <v/>
      </c>
      <c r="N38" s="247" t="str">
        <f t="shared" si="2"/>
        <v/>
      </c>
      <c r="O38" s="245" t="str">
        <f>IF(J38="","",VLOOKUP(J38,LIVRE!$A$8:$AC$315,8))</f>
        <v/>
      </c>
      <c r="P38" s="245" t="str">
        <f>IF(J38="","",VLOOKUP(J38,LIVRE!$A$8:$AC$315,11))</f>
        <v/>
      </c>
      <c r="Q38" s="254" t="str">
        <f t="shared" si="3"/>
        <v/>
      </c>
      <c r="R38" s="128"/>
      <c r="S38" s="264"/>
      <c r="T38" s="246" t="str">
        <f>IF(S38="","",VLOOKUP(S38,LIVRE!$A$8:$AC$315,4))</f>
        <v/>
      </c>
      <c r="U38" s="245" t="str">
        <f>IF(S38="","",VLOOKUP(S38,LIVRE!$A$8:$AC$315,7))</f>
        <v/>
      </c>
      <c r="V38" s="245" t="str">
        <f>IF(S38="","",VLOOKUP(S38,LIVRE!$A$8:$AC$315,10))</f>
        <v/>
      </c>
      <c r="W38" s="247" t="str">
        <f t="shared" si="4"/>
        <v/>
      </c>
      <c r="X38" s="245" t="str">
        <f>IF(S38="","",VLOOKUP(S38,LIVRE!$A$8:$AC$315,8))</f>
        <v/>
      </c>
      <c r="Y38" s="245" t="str">
        <f>IF(S38="","",VLOOKUP(S38,LIVRE!$A$8:$AC$315,11))</f>
        <v/>
      </c>
      <c r="Z38" s="254" t="str">
        <f t="shared" si="5"/>
        <v/>
      </c>
      <c r="AA38" s="128"/>
      <c r="AB38" s="264"/>
      <c r="AC38" s="246" t="str">
        <f>IF(AB38="","",VLOOKUP(AB38,LIVRE!$A$8:$AC$315,4))</f>
        <v/>
      </c>
      <c r="AD38" s="245" t="str">
        <f>IF(AB38="","",VLOOKUP(AB38,LIVRE!$A$8:$AC$315,7))</f>
        <v/>
      </c>
      <c r="AE38" s="245" t="str">
        <f>IF(AB38="","",VLOOKUP(AB38,LIVRE!$A$8:$AC$315,10))</f>
        <v/>
      </c>
      <c r="AF38" s="247" t="str">
        <f t="shared" si="6"/>
        <v/>
      </c>
      <c r="AG38" s="245" t="str">
        <f>IF(AB38="","",VLOOKUP(AB38,LIVRE!$A$8:$AC$315,8))</f>
        <v/>
      </c>
      <c r="AH38" s="245" t="str">
        <f>IF(AB38="","",VLOOKUP(AB38,LIVRE!$A$8:$AC$315,11))</f>
        <v/>
      </c>
      <c r="AI38" s="254" t="str">
        <f t="shared" si="7"/>
        <v/>
      </c>
    </row>
    <row r="39" spans="1:35" s="110" customFormat="1" ht="15.6" thickBot="1" x14ac:dyDescent="0.3">
      <c r="A39" s="264"/>
      <c r="B39" s="246" t="str">
        <f>IF(A39="","",VLOOKUP(A39,LIVRE!$A$8:$AC$315,4))</f>
        <v/>
      </c>
      <c r="C39" s="245" t="str">
        <f>IF(A39="","",VLOOKUP(A39,LIVRE!$A$8:$AC$315,7))</f>
        <v/>
      </c>
      <c r="D39" s="245" t="str">
        <f>IF(A39="","",VLOOKUP(A39,LIVRE!$A$8:$AC$315,10))</f>
        <v/>
      </c>
      <c r="E39" s="247" t="str">
        <f t="shared" si="0"/>
        <v/>
      </c>
      <c r="F39" s="245" t="str">
        <f>IF(A39="","",VLOOKUP(A39,LIVRE!$A$8:$AC$315,8))</f>
        <v/>
      </c>
      <c r="G39" s="245" t="str">
        <f>IF(A39="","",VLOOKUP(A39,LIVRE!$A$8:$AC$315,11))</f>
        <v/>
      </c>
      <c r="H39" s="254" t="str">
        <f t="shared" si="1"/>
        <v/>
      </c>
      <c r="I39" s="128"/>
      <c r="J39" s="264"/>
      <c r="K39" s="246" t="str">
        <f>IF(J39="","",VLOOKUP(J39,LIVRE!$A$8:$AC$315,4))</f>
        <v/>
      </c>
      <c r="L39" s="245" t="str">
        <f>IF(J39="","",VLOOKUP(J39,LIVRE!$A$8:$AC$315,7))</f>
        <v/>
      </c>
      <c r="M39" s="245" t="str">
        <f>IF(J39="","",VLOOKUP(J39,LIVRE!$A$8:$AC$315,10))</f>
        <v/>
      </c>
      <c r="N39" s="247" t="str">
        <f t="shared" si="2"/>
        <v/>
      </c>
      <c r="O39" s="245" t="str">
        <f>IF(J39="","",VLOOKUP(J39,LIVRE!$A$8:$AC$315,8))</f>
        <v/>
      </c>
      <c r="P39" s="245" t="str">
        <f>IF(J39="","",VLOOKUP(J39,LIVRE!$A$8:$AC$315,11))</f>
        <v/>
      </c>
      <c r="Q39" s="254" t="str">
        <f t="shared" si="3"/>
        <v/>
      </c>
      <c r="R39" s="128"/>
      <c r="S39" s="264"/>
      <c r="T39" s="246" t="str">
        <f>IF(S39="","",VLOOKUP(S39,LIVRE!$A$8:$AC$315,4))</f>
        <v/>
      </c>
      <c r="U39" s="245" t="str">
        <f>IF(S39="","",VLOOKUP(S39,LIVRE!$A$8:$AC$315,7))</f>
        <v/>
      </c>
      <c r="V39" s="245" t="str">
        <f>IF(S39="","",VLOOKUP(S39,LIVRE!$A$8:$AC$315,10))</f>
        <v/>
      </c>
      <c r="W39" s="247" t="str">
        <f t="shared" si="4"/>
        <v/>
      </c>
      <c r="X39" s="245" t="str">
        <f>IF(S39="","",VLOOKUP(S39,LIVRE!$A$8:$AC$315,8))</f>
        <v/>
      </c>
      <c r="Y39" s="245" t="str">
        <f>IF(S39="","",VLOOKUP(S39,LIVRE!$A$8:$AC$315,11))</f>
        <v/>
      </c>
      <c r="Z39" s="254" t="str">
        <f t="shared" si="5"/>
        <v/>
      </c>
      <c r="AA39" s="128"/>
      <c r="AB39" s="264"/>
      <c r="AC39" s="246" t="str">
        <f>IF(AB39="","",VLOOKUP(AB39,LIVRE!$A$8:$AC$315,4))</f>
        <v/>
      </c>
      <c r="AD39" s="245" t="str">
        <f>IF(AB39="","",VLOOKUP(AB39,LIVRE!$A$8:$AC$315,7))</f>
        <v/>
      </c>
      <c r="AE39" s="245" t="str">
        <f>IF(AB39="","",VLOOKUP(AB39,LIVRE!$A$8:$AC$315,10))</f>
        <v/>
      </c>
      <c r="AF39" s="247" t="str">
        <f t="shared" si="6"/>
        <v/>
      </c>
      <c r="AG39" s="245" t="str">
        <f>IF(AB39="","",VLOOKUP(AB39,LIVRE!$A$8:$AC$315,8))</f>
        <v/>
      </c>
      <c r="AH39" s="245" t="str">
        <f>IF(AB39="","",VLOOKUP(AB39,LIVRE!$A$8:$AC$315,11))</f>
        <v/>
      </c>
      <c r="AI39" s="254" t="str">
        <f t="shared" si="7"/>
        <v/>
      </c>
    </row>
    <row r="40" spans="1:35" s="110" customFormat="1" ht="15.6" thickBot="1" x14ac:dyDescent="0.3">
      <c r="A40" s="264"/>
      <c r="B40" s="246" t="str">
        <f>IF(A40="","",VLOOKUP(A40,LIVRE!$A$8:$AC$315,4))</f>
        <v/>
      </c>
      <c r="C40" s="245" t="str">
        <f>IF(A40="","",VLOOKUP(A40,LIVRE!$A$8:$AC$315,7))</f>
        <v/>
      </c>
      <c r="D40" s="245" t="str">
        <f>IF(A40="","",VLOOKUP(A40,LIVRE!$A$8:$AC$315,10))</f>
        <v/>
      </c>
      <c r="E40" s="247" t="str">
        <f t="shared" si="0"/>
        <v/>
      </c>
      <c r="F40" s="245" t="str">
        <f>IF(A40="","",VLOOKUP(A40,LIVRE!$A$8:$AC$315,8))</f>
        <v/>
      </c>
      <c r="G40" s="245" t="str">
        <f>IF(A40="","",VLOOKUP(A40,LIVRE!$A$8:$AC$315,11))</f>
        <v/>
      </c>
      <c r="H40" s="254" t="str">
        <f t="shared" si="1"/>
        <v/>
      </c>
      <c r="I40" s="128"/>
      <c r="J40" s="264"/>
      <c r="K40" s="246" t="str">
        <f>IF(J40="","",VLOOKUP(J40,LIVRE!$A$8:$AC$315,4))</f>
        <v/>
      </c>
      <c r="L40" s="245" t="str">
        <f>IF(J40="","",VLOOKUP(J40,LIVRE!$A$8:$AC$315,7))</f>
        <v/>
      </c>
      <c r="M40" s="245" t="str">
        <f>IF(J40="","",VLOOKUP(J40,LIVRE!$A$8:$AC$315,10))</f>
        <v/>
      </c>
      <c r="N40" s="247" t="str">
        <f t="shared" si="2"/>
        <v/>
      </c>
      <c r="O40" s="245" t="str">
        <f>IF(J40="","",VLOOKUP(J40,LIVRE!$A$8:$AC$315,8))</f>
        <v/>
      </c>
      <c r="P40" s="245" t="str">
        <f>IF(J40="","",VLOOKUP(J40,LIVRE!$A$8:$AC$315,11))</f>
        <v/>
      </c>
      <c r="Q40" s="254" t="str">
        <f t="shared" si="3"/>
        <v/>
      </c>
      <c r="R40" s="128"/>
      <c r="S40" s="264"/>
      <c r="T40" s="246" t="str">
        <f>IF(S40="","",VLOOKUP(S40,LIVRE!$A$8:$AC$315,4))</f>
        <v/>
      </c>
      <c r="U40" s="245" t="str">
        <f>IF(S40="","",VLOOKUP(S40,LIVRE!$A$8:$AC$315,7))</f>
        <v/>
      </c>
      <c r="V40" s="245" t="str">
        <f>IF(S40="","",VLOOKUP(S40,LIVRE!$A$8:$AC$315,10))</f>
        <v/>
      </c>
      <c r="W40" s="247" t="str">
        <f t="shared" si="4"/>
        <v/>
      </c>
      <c r="X40" s="245" t="str">
        <f>IF(S40="","",VLOOKUP(S40,LIVRE!$A$8:$AC$315,8))</f>
        <v/>
      </c>
      <c r="Y40" s="245" t="str">
        <f>IF(S40="","",VLOOKUP(S40,LIVRE!$A$8:$AC$315,11))</f>
        <v/>
      </c>
      <c r="Z40" s="254" t="str">
        <f t="shared" si="5"/>
        <v/>
      </c>
      <c r="AA40" s="128"/>
      <c r="AB40" s="264"/>
      <c r="AC40" s="246" t="str">
        <f>IF(AB40="","",VLOOKUP(AB40,LIVRE!$A$8:$AC$315,4))</f>
        <v/>
      </c>
      <c r="AD40" s="245" t="str">
        <f>IF(AB40="","",VLOOKUP(AB40,LIVRE!$A$8:$AC$315,7))</f>
        <v/>
      </c>
      <c r="AE40" s="245" t="str">
        <f>IF(AB40="","",VLOOKUP(AB40,LIVRE!$A$8:$AC$315,10))</f>
        <v/>
      </c>
      <c r="AF40" s="247" t="str">
        <f t="shared" si="6"/>
        <v/>
      </c>
      <c r="AG40" s="245" t="str">
        <f>IF(AB40="","",VLOOKUP(AB40,LIVRE!$A$8:$AC$315,8))</f>
        <v/>
      </c>
      <c r="AH40" s="245" t="str">
        <f>IF(AB40="","",VLOOKUP(AB40,LIVRE!$A$8:$AC$315,11))</f>
        <v/>
      </c>
      <c r="AI40" s="254" t="str">
        <f t="shared" si="7"/>
        <v/>
      </c>
    </row>
    <row r="41" spans="1:35" s="110" customFormat="1" ht="15.6" thickBot="1" x14ac:dyDescent="0.3">
      <c r="A41" s="264"/>
      <c r="B41" s="246" t="str">
        <f>IF(A41="","",VLOOKUP(A41,LIVRE!$A$8:$AC$315,4))</f>
        <v/>
      </c>
      <c r="C41" s="245" t="str">
        <f>IF(A41="","",VLOOKUP(A41,LIVRE!$A$8:$AC$315,7))</f>
        <v/>
      </c>
      <c r="D41" s="245" t="str">
        <f>IF(A41="","",VLOOKUP(A41,LIVRE!$A$8:$AC$315,10))</f>
        <v/>
      </c>
      <c r="E41" s="247" t="str">
        <f t="shared" si="0"/>
        <v/>
      </c>
      <c r="F41" s="245" t="str">
        <f>IF(A41="","",VLOOKUP(A41,LIVRE!$A$8:$AC$315,8))</f>
        <v/>
      </c>
      <c r="G41" s="245" t="str">
        <f>IF(A41="","",VLOOKUP(A41,LIVRE!$A$8:$AC$315,11))</f>
        <v/>
      </c>
      <c r="H41" s="254" t="str">
        <f t="shared" si="1"/>
        <v/>
      </c>
      <c r="I41" s="128"/>
      <c r="J41" s="264"/>
      <c r="K41" s="246" t="str">
        <f>IF(J41="","",VLOOKUP(J41,LIVRE!$A$8:$AC$315,4))</f>
        <v/>
      </c>
      <c r="L41" s="245" t="str">
        <f>IF(J41="","",VLOOKUP(J41,LIVRE!$A$8:$AC$315,7))</f>
        <v/>
      </c>
      <c r="M41" s="245" t="str">
        <f>IF(J41="","",VLOOKUP(J41,LIVRE!$A$8:$AC$315,10))</f>
        <v/>
      </c>
      <c r="N41" s="247" t="str">
        <f t="shared" si="2"/>
        <v/>
      </c>
      <c r="O41" s="245" t="str">
        <f>IF(J41="","",VLOOKUP(J41,LIVRE!$A$8:$AC$315,8))</f>
        <v/>
      </c>
      <c r="P41" s="245" t="str">
        <f>IF(J41="","",VLOOKUP(J41,LIVRE!$A$8:$AC$315,11))</f>
        <v/>
      </c>
      <c r="Q41" s="254" t="str">
        <f t="shared" si="3"/>
        <v/>
      </c>
      <c r="R41" s="128"/>
      <c r="S41" s="264"/>
      <c r="T41" s="246" t="str">
        <f>IF(S41="","",VLOOKUP(S41,LIVRE!$A$8:$AC$315,4))</f>
        <v/>
      </c>
      <c r="U41" s="245" t="str">
        <f>IF(S41="","",VLOOKUP(S41,LIVRE!$A$8:$AC$315,7))</f>
        <v/>
      </c>
      <c r="V41" s="245" t="str">
        <f>IF(S41="","",VLOOKUP(S41,LIVRE!$A$8:$AC$315,10))</f>
        <v/>
      </c>
      <c r="W41" s="247" t="str">
        <f t="shared" si="4"/>
        <v/>
      </c>
      <c r="X41" s="245" t="str">
        <f>IF(S41="","",VLOOKUP(S41,LIVRE!$A$8:$AC$315,8))</f>
        <v/>
      </c>
      <c r="Y41" s="245" t="str">
        <f>IF(S41="","",VLOOKUP(S41,LIVRE!$A$8:$AC$315,11))</f>
        <v/>
      </c>
      <c r="Z41" s="254" t="str">
        <f t="shared" si="5"/>
        <v/>
      </c>
      <c r="AA41" s="128"/>
      <c r="AB41" s="264"/>
      <c r="AC41" s="246" t="str">
        <f>IF(AB41="","",VLOOKUP(AB41,LIVRE!$A$8:$AC$315,4))</f>
        <v/>
      </c>
      <c r="AD41" s="245" t="str">
        <f>IF(AB41="","",VLOOKUP(AB41,LIVRE!$A$8:$AC$315,7))</f>
        <v/>
      </c>
      <c r="AE41" s="245" t="str">
        <f>IF(AB41="","",VLOOKUP(AB41,LIVRE!$A$8:$AC$315,10))</f>
        <v/>
      </c>
      <c r="AF41" s="247" t="str">
        <f t="shared" si="6"/>
        <v/>
      </c>
      <c r="AG41" s="245" t="str">
        <f>IF(AB41="","",VLOOKUP(AB41,LIVRE!$A$8:$AC$315,8))</f>
        <v/>
      </c>
      <c r="AH41" s="245" t="str">
        <f>IF(AB41="","",VLOOKUP(AB41,LIVRE!$A$8:$AC$315,11))</f>
        <v/>
      </c>
      <c r="AI41" s="254" t="str">
        <f t="shared" si="7"/>
        <v/>
      </c>
    </row>
    <row r="42" spans="1:35" s="110" customFormat="1" ht="15.6" thickBot="1" x14ac:dyDescent="0.3">
      <c r="A42" s="264"/>
      <c r="B42" s="246" t="str">
        <f>IF(A42="","",VLOOKUP(A42,LIVRE!$A$8:$AC$315,4))</f>
        <v/>
      </c>
      <c r="C42" s="245" t="str">
        <f>IF(A42="","",VLOOKUP(A42,LIVRE!$A$8:$AC$315,7))</f>
        <v/>
      </c>
      <c r="D42" s="245" t="str">
        <f>IF(A42="","",VLOOKUP(A42,LIVRE!$A$8:$AC$315,10))</f>
        <v/>
      </c>
      <c r="E42" s="247" t="str">
        <f t="shared" si="0"/>
        <v/>
      </c>
      <c r="F42" s="245" t="str">
        <f>IF(A42="","",VLOOKUP(A42,LIVRE!$A$8:$AC$315,8))</f>
        <v/>
      </c>
      <c r="G42" s="245" t="str">
        <f>IF(A42="","",VLOOKUP(A42,LIVRE!$A$8:$AC$315,11))</f>
        <v/>
      </c>
      <c r="H42" s="254" t="str">
        <f t="shared" si="1"/>
        <v/>
      </c>
      <c r="I42" s="128"/>
      <c r="J42" s="264"/>
      <c r="K42" s="246" t="str">
        <f>IF(J42="","",VLOOKUP(J42,LIVRE!$A$8:$AC$315,4))</f>
        <v/>
      </c>
      <c r="L42" s="245" t="str">
        <f>IF(J42="","",VLOOKUP(J42,LIVRE!$A$8:$AC$315,7))</f>
        <v/>
      </c>
      <c r="M42" s="245" t="str">
        <f>IF(J42="","",VLOOKUP(J42,LIVRE!$A$8:$AC$315,10))</f>
        <v/>
      </c>
      <c r="N42" s="247" t="str">
        <f t="shared" si="2"/>
        <v/>
      </c>
      <c r="O42" s="245" t="str">
        <f>IF(J42="","",VLOOKUP(J42,LIVRE!$A$8:$AC$315,8))</f>
        <v/>
      </c>
      <c r="P42" s="245" t="str">
        <f>IF(J42="","",VLOOKUP(J42,LIVRE!$A$8:$AC$315,11))</f>
        <v/>
      </c>
      <c r="Q42" s="254" t="str">
        <f t="shared" si="3"/>
        <v/>
      </c>
      <c r="R42" s="128"/>
      <c r="S42" s="264"/>
      <c r="T42" s="246" t="str">
        <f>IF(S42="","",VLOOKUP(S42,LIVRE!$A$8:$AC$315,4))</f>
        <v/>
      </c>
      <c r="U42" s="245" t="str">
        <f>IF(S42="","",VLOOKUP(S42,LIVRE!$A$8:$AC$315,7))</f>
        <v/>
      </c>
      <c r="V42" s="245" t="str">
        <f>IF(S42="","",VLOOKUP(S42,LIVRE!$A$8:$AC$315,10))</f>
        <v/>
      </c>
      <c r="W42" s="247" t="str">
        <f t="shared" si="4"/>
        <v/>
      </c>
      <c r="X42" s="245" t="str">
        <f>IF(S42="","",VLOOKUP(S42,LIVRE!$A$8:$AC$315,8))</f>
        <v/>
      </c>
      <c r="Y42" s="245" t="str">
        <f>IF(S42="","",VLOOKUP(S42,LIVRE!$A$8:$AC$315,11))</f>
        <v/>
      </c>
      <c r="Z42" s="254" t="str">
        <f t="shared" si="5"/>
        <v/>
      </c>
      <c r="AA42" s="128"/>
      <c r="AB42" s="264"/>
      <c r="AC42" s="246" t="str">
        <f>IF(AB42="","",VLOOKUP(AB42,LIVRE!$A$8:$AC$315,4))</f>
        <v/>
      </c>
      <c r="AD42" s="245" t="str">
        <f>IF(AB42="","",VLOOKUP(AB42,LIVRE!$A$8:$AC$315,7))</f>
        <v/>
      </c>
      <c r="AE42" s="245" t="str">
        <f>IF(AB42="","",VLOOKUP(AB42,LIVRE!$A$8:$AC$315,10))</f>
        <v/>
      </c>
      <c r="AF42" s="247" t="str">
        <f t="shared" si="6"/>
        <v/>
      </c>
      <c r="AG42" s="245" t="str">
        <f>IF(AB42="","",VLOOKUP(AB42,LIVRE!$A$8:$AC$315,8))</f>
        <v/>
      </c>
      <c r="AH42" s="245" t="str">
        <f>IF(AB42="","",VLOOKUP(AB42,LIVRE!$A$8:$AC$315,11))</f>
        <v/>
      </c>
      <c r="AI42" s="254" t="str">
        <f t="shared" si="7"/>
        <v/>
      </c>
    </row>
    <row r="43" spans="1:35" s="110" customFormat="1" ht="15.6" thickBot="1" x14ac:dyDescent="0.3">
      <c r="A43" s="264"/>
      <c r="B43" s="246" t="str">
        <f>IF(A43="","",VLOOKUP(A43,LIVRE!$A$8:$AC$315,4))</f>
        <v/>
      </c>
      <c r="C43" s="245" t="str">
        <f>IF(A43="","",VLOOKUP(A43,LIVRE!$A$8:$AC$315,7))</f>
        <v/>
      </c>
      <c r="D43" s="245" t="str">
        <f>IF(A43="","",VLOOKUP(A43,LIVRE!$A$8:$AC$315,10))</f>
        <v/>
      </c>
      <c r="E43" s="247" t="str">
        <f t="shared" si="0"/>
        <v/>
      </c>
      <c r="F43" s="245" t="str">
        <f>IF(A43="","",VLOOKUP(A43,LIVRE!$A$8:$AC$315,8))</f>
        <v/>
      </c>
      <c r="G43" s="245" t="str">
        <f>IF(A43="","",VLOOKUP(A43,LIVRE!$A$8:$AC$315,11))</f>
        <v/>
      </c>
      <c r="H43" s="254" t="str">
        <f t="shared" si="1"/>
        <v/>
      </c>
      <c r="I43" s="128"/>
      <c r="J43" s="264"/>
      <c r="K43" s="246" t="str">
        <f>IF(J43="","",VLOOKUP(J43,LIVRE!$A$8:$AC$315,4))</f>
        <v/>
      </c>
      <c r="L43" s="245" t="str">
        <f>IF(J43="","",VLOOKUP(J43,LIVRE!$A$8:$AC$315,7))</f>
        <v/>
      </c>
      <c r="M43" s="245" t="str">
        <f>IF(J43="","",VLOOKUP(J43,LIVRE!$A$8:$AC$315,10))</f>
        <v/>
      </c>
      <c r="N43" s="247" t="str">
        <f t="shared" si="2"/>
        <v/>
      </c>
      <c r="O43" s="245" t="str">
        <f>IF(J43="","",VLOOKUP(J43,LIVRE!$A$8:$AC$315,8))</f>
        <v/>
      </c>
      <c r="P43" s="245" t="str">
        <f>IF(J43="","",VLOOKUP(J43,LIVRE!$A$8:$AC$315,11))</f>
        <v/>
      </c>
      <c r="Q43" s="254" t="str">
        <f t="shared" si="3"/>
        <v/>
      </c>
      <c r="R43" s="128"/>
      <c r="S43" s="264"/>
      <c r="T43" s="246" t="str">
        <f>IF(S43="","",VLOOKUP(S43,LIVRE!$A$8:$AC$315,4))</f>
        <v/>
      </c>
      <c r="U43" s="245" t="str">
        <f>IF(S43="","",VLOOKUP(S43,LIVRE!$A$8:$AC$315,7))</f>
        <v/>
      </c>
      <c r="V43" s="245" t="str">
        <f>IF(S43="","",VLOOKUP(S43,LIVRE!$A$8:$AC$315,10))</f>
        <v/>
      </c>
      <c r="W43" s="247" t="str">
        <f t="shared" si="4"/>
        <v/>
      </c>
      <c r="X43" s="245" t="str">
        <f>IF(S43="","",VLOOKUP(S43,LIVRE!$A$8:$AC$315,8))</f>
        <v/>
      </c>
      <c r="Y43" s="245" t="str">
        <f>IF(S43="","",VLOOKUP(S43,LIVRE!$A$8:$AC$315,11))</f>
        <v/>
      </c>
      <c r="Z43" s="254" t="str">
        <f t="shared" si="5"/>
        <v/>
      </c>
      <c r="AA43" s="128"/>
      <c r="AB43" s="264"/>
      <c r="AC43" s="246" t="str">
        <f>IF(AB43="","",VLOOKUP(AB43,LIVRE!$A$8:$AC$315,4))</f>
        <v/>
      </c>
      <c r="AD43" s="245" t="str">
        <f>IF(AB43="","",VLOOKUP(AB43,LIVRE!$A$8:$AC$315,7))</f>
        <v/>
      </c>
      <c r="AE43" s="245" t="str">
        <f>IF(AB43="","",VLOOKUP(AB43,LIVRE!$A$8:$AC$315,10))</f>
        <v/>
      </c>
      <c r="AF43" s="247" t="str">
        <f t="shared" si="6"/>
        <v/>
      </c>
      <c r="AG43" s="245" t="str">
        <f>IF(AB43="","",VLOOKUP(AB43,LIVRE!$A$8:$AC$315,8))</f>
        <v/>
      </c>
      <c r="AH43" s="245" t="str">
        <f>IF(AB43="","",VLOOKUP(AB43,LIVRE!$A$8:$AC$315,11))</f>
        <v/>
      </c>
      <c r="AI43" s="254" t="str">
        <f t="shared" si="7"/>
        <v/>
      </c>
    </row>
    <row r="44" spans="1:35" s="110" customFormat="1" ht="15.6" thickBot="1" x14ac:dyDescent="0.3">
      <c r="A44" s="264"/>
      <c r="B44" s="246" t="str">
        <f>IF(A44="","",VLOOKUP(A44,LIVRE!$A$8:$AC$315,4))</f>
        <v/>
      </c>
      <c r="C44" s="245" t="str">
        <f>IF(A44="","",VLOOKUP(A44,LIVRE!$A$8:$AC$315,7))</f>
        <v/>
      </c>
      <c r="D44" s="245" t="str">
        <f>IF(A44="","",VLOOKUP(A44,LIVRE!$A$8:$AC$315,10))</f>
        <v/>
      </c>
      <c r="E44" s="247" t="str">
        <f t="shared" si="0"/>
        <v/>
      </c>
      <c r="F44" s="245" t="str">
        <f>IF(A44="","",VLOOKUP(A44,LIVRE!$A$8:$AC$315,8))</f>
        <v/>
      </c>
      <c r="G44" s="245" t="str">
        <f>IF(A44="","",VLOOKUP(A44,LIVRE!$A$8:$AC$315,11))</f>
        <v/>
      </c>
      <c r="H44" s="254" t="str">
        <f t="shared" si="1"/>
        <v/>
      </c>
      <c r="I44" s="128"/>
      <c r="J44" s="264"/>
      <c r="K44" s="246" t="str">
        <f>IF(J44="","",VLOOKUP(J44,LIVRE!$A$8:$AC$315,4))</f>
        <v/>
      </c>
      <c r="L44" s="245" t="str">
        <f>IF(J44="","",VLOOKUP(J44,LIVRE!$A$8:$AC$315,7))</f>
        <v/>
      </c>
      <c r="M44" s="245" t="str">
        <f>IF(J44="","",VLOOKUP(J44,LIVRE!$A$8:$AC$315,10))</f>
        <v/>
      </c>
      <c r="N44" s="247" t="str">
        <f t="shared" si="2"/>
        <v/>
      </c>
      <c r="O44" s="245" t="str">
        <f>IF(J44="","",VLOOKUP(J44,LIVRE!$A$8:$AC$315,8))</f>
        <v/>
      </c>
      <c r="P44" s="245" t="str">
        <f>IF(J44="","",VLOOKUP(J44,LIVRE!$A$8:$AC$315,11))</f>
        <v/>
      </c>
      <c r="Q44" s="254" t="str">
        <f t="shared" si="3"/>
        <v/>
      </c>
      <c r="R44" s="128"/>
      <c r="S44" s="264"/>
      <c r="T44" s="246" t="str">
        <f>IF(S44="","",VLOOKUP(S44,LIVRE!$A$8:$AC$315,4))</f>
        <v/>
      </c>
      <c r="U44" s="245" t="str">
        <f>IF(S44="","",VLOOKUP(S44,LIVRE!$A$8:$AC$315,7))</f>
        <v/>
      </c>
      <c r="V44" s="245" t="str">
        <f>IF(S44="","",VLOOKUP(S44,LIVRE!$A$8:$AC$315,10))</f>
        <v/>
      </c>
      <c r="W44" s="247" t="str">
        <f t="shared" si="4"/>
        <v/>
      </c>
      <c r="X44" s="245" t="str">
        <f>IF(S44="","",VLOOKUP(S44,LIVRE!$A$8:$AC$315,8))</f>
        <v/>
      </c>
      <c r="Y44" s="245" t="str">
        <f>IF(S44="","",VLOOKUP(S44,LIVRE!$A$8:$AC$315,11))</f>
        <v/>
      </c>
      <c r="Z44" s="254" t="str">
        <f t="shared" si="5"/>
        <v/>
      </c>
      <c r="AA44" s="128"/>
      <c r="AB44" s="264"/>
      <c r="AC44" s="246" t="str">
        <f>IF(AB44="","",VLOOKUP(AB44,LIVRE!$A$8:$AC$315,4))</f>
        <v/>
      </c>
      <c r="AD44" s="245" t="str">
        <f>IF(AB44="","",VLOOKUP(AB44,LIVRE!$A$8:$AC$315,7))</f>
        <v/>
      </c>
      <c r="AE44" s="245" t="str">
        <f>IF(AB44="","",VLOOKUP(AB44,LIVRE!$A$8:$AC$315,10))</f>
        <v/>
      </c>
      <c r="AF44" s="247" t="str">
        <f t="shared" si="6"/>
        <v/>
      </c>
      <c r="AG44" s="245" t="str">
        <f>IF(AB44="","",VLOOKUP(AB44,LIVRE!$A$8:$AC$315,8))</f>
        <v/>
      </c>
      <c r="AH44" s="245" t="str">
        <f>IF(AB44="","",VLOOKUP(AB44,LIVRE!$A$8:$AC$315,11))</f>
        <v/>
      </c>
      <c r="AI44" s="254" t="str">
        <f t="shared" si="7"/>
        <v/>
      </c>
    </row>
    <row r="45" spans="1:35" s="110" customFormat="1" ht="15.6" thickBot="1" x14ac:dyDescent="0.3">
      <c r="A45" s="264"/>
      <c r="B45" s="246" t="str">
        <f>IF(A45="","",VLOOKUP(A45,LIVRE!$A$8:$AC$315,4))</f>
        <v/>
      </c>
      <c r="C45" s="245" t="str">
        <f>IF(A45="","",VLOOKUP(A45,LIVRE!$A$8:$AC$315,7))</f>
        <v/>
      </c>
      <c r="D45" s="245" t="str">
        <f>IF(A45="","",VLOOKUP(A45,LIVRE!$A$8:$AC$315,10))</f>
        <v/>
      </c>
      <c r="E45" s="247" t="str">
        <f t="shared" si="0"/>
        <v/>
      </c>
      <c r="F45" s="245" t="str">
        <f>IF(A45="","",VLOOKUP(A45,LIVRE!$A$8:$AC$315,8))</f>
        <v/>
      </c>
      <c r="G45" s="245" t="str">
        <f>IF(A45="","",VLOOKUP(A45,LIVRE!$A$8:$AC$315,11))</f>
        <v/>
      </c>
      <c r="H45" s="254" t="str">
        <f t="shared" si="1"/>
        <v/>
      </c>
      <c r="I45" s="128"/>
      <c r="J45" s="264"/>
      <c r="K45" s="246" t="str">
        <f>IF(J45="","",VLOOKUP(J45,LIVRE!$A$8:$AC$315,4))</f>
        <v/>
      </c>
      <c r="L45" s="245" t="str">
        <f>IF(J45="","",VLOOKUP(J45,LIVRE!$A$8:$AC$315,7))</f>
        <v/>
      </c>
      <c r="M45" s="245" t="str">
        <f>IF(J45="","",VLOOKUP(J45,LIVRE!$A$8:$AC$315,10))</f>
        <v/>
      </c>
      <c r="N45" s="247" t="str">
        <f t="shared" si="2"/>
        <v/>
      </c>
      <c r="O45" s="245" t="str">
        <f>IF(J45="","",VLOOKUP(J45,LIVRE!$A$8:$AC$315,8))</f>
        <v/>
      </c>
      <c r="P45" s="245" t="str">
        <f>IF(J45="","",VLOOKUP(J45,LIVRE!$A$8:$AC$315,11))</f>
        <v/>
      </c>
      <c r="Q45" s="254" t="str">
        <f t="shared" si="3"/>
        <v/>
      </c>
      <c r="R45" s="128"/>
      <c r="S45" s="264"/>
      <c r="T45" s="246" t="str">
        <f>IF(S45="","",VLOOKUP(S45,LIVRE!$A$8:$AC$315,4))</f>
        <v/>
      </c>
      <c r="U45" s="245" t="str">
        <f>IF(S45="","",VLOOKUP(S45,LIVRE!$A$8:$AC$315,7))</f>
        <v/>
      </c>
      <c r="V45" s="245" t="str">
        <f>IF(S45="","",VLOOKUP(S45,LIVRE!$A$8:$AC$315,10))</f>
        <v/>
      </c>
      <c r="W45" s="247" t="str">
        <f t="shared" si="4"/>
        <v/>
      </c>
      <c r="X45" s="245" t="str">
        <f>IF(S45="","",VLOOKUP(S45,LIVRE!$A$8:$AC$315,8))</f>
        <v/>
      </c>
      <c r="Y45" s="245" t="str">
        <f>IF(S45="","",VLOOKUP(S45,LIVRE!$A$8:$AC$315,11))</f>
        <v/>
      </c>
      <c r="Z45" s="254" t="str">
        <f t="shared" si="5"/>
        <v/>
      </c>
      <c r="AA45" s="128"/>
      <c r="AB45" s="264"/>
      <c r="AC45" s="246" t="str">
        <f>IF(AB45="","",VLOOKUP(AB45,LIVRE!$A$8:$AC$315,4))</f>
        <v/>
      </c>
      <c r="AD45" s="245" t="str">
        <f>IF(AB45="","",VLOOKUP(AB45,LIVRE!$A$8:$AC$315,7))</f>
        <v/>
      </c>
      <c r="AE45" s="245" t="str">
        <f>IF(AB45="","",VLOOKUP(AB45,LIVRE!$A$8:$AC$315,10))</f>
        <v/>
      </c>
      <c r="AF45" s="247" t="str">
        <f t="shared" si="6"/>
        <v/>
      </c>
      <c r="AG45" s="245" t="str">
        <f>IF(AB45="","",VLOOKUP(AB45,LIVRE!$A$8:$AC$315,8))</f>
        <v/>
      </c>
      <c r="AH45" s="245" t="str">
        <f>IF(AB45="","",VLOOKUP(AB45,LIVRE!$A$8:$AC$315,11))</f>
        <v/>
      </c>
      <c r="AI45" s="254" t="str">
        <f t="shared" si="7"/>
        <v/>
      </c>
    </row>
    <row r="46" spans="1:35" s="110" customFormat="1" ht="15.6" thickBot="1" x14ac:dyDescent="0.3">
      <c r="A46" s="264"/>
      <c r="B46" s="246" t="str">
        <f>IF(A46="","",VLOOKUP(A46,LIVRE!$A$8:$AC$315,4))</f>
        <v/>
      </c>
      <c r="C46" s="245" t="str">
        <f>IF(A46="","",VLOOKUP(A46,LIVRE!$A$8:$AC$315,7))</f>
        <v/>
      </c>
      <c r="D46" s="245" t="str">
        <f>IF(A46="","",VLOOKUP(A46,LIVRE!$A$8:$AC$315,10))</f>
        <v/>
      </c>
      <c r="E46" s="247" t="str">
        <f t="shared" si="0"/>
        <v/>
      </c>
      <c r="F46" s="245" t="str">
        <f>IF(A46="","",VLOOKUP(A46,LIVRE!$A$8:$AC$315,8))</f>
        <v/>
      </c>
      <c r="G46" s="245" t="str">
        <f>IF(A46="","",VLOOKUP(A46,LIVRE!$A$8:$AC$315,11))</f>
        <v/>
      </c>
      <c r="H46" s="254" t="str">
        <f t="shared" si="1"/>
        <v/>
      </c>
      <c r="I46" s="128"/>
      <c r="J46" s="264"/>
      <c r="K46" s="246" t="str">
        <f>IF(J46="","",VLOOKUP(J46,LIVRE!$A$8:$AC$315,4))</f>
        <v/>
      </c>
      <c r="L46" s="245" t="str">
        <f>IF(J46="","",VLOOKUP(J46,LIVRE!$A$8:$AC$315,7))</f>
        <v/>
      </c>
      <c r="M46" s="245" t="str">
        <f>IF(J46="","",VLOOKUP(J46,LIVRE!$A$8:$AC$315,10))</f>
        <v/>
      </c>
      <c r="N46" s="247" t="str">
        <f t="shared" si="2"/>
        <v/>
      </c>
      <c r="O46" s="245" t="str">
        <f>IF(J46="","",VLOOKUP(J46,LIVRE!$A$8:$AC$315,8))</f>
        <v/>
      </c>
      <c r="P46" s="245" t="str">
        <f>IF(J46="","",VLOOKUP(J46,LIVRE!$A$8:$AC$315,11))</f>
        <v/>
      </c>
      <c r="Q46" s="254" t="str">
        <f t="shared" si="3"/>
        <v/>
      </c>
      <c r="R46" s="128"/>
      <c r="S46" s="264"/>
      <c r="T46" s="246" t="str">
        <f>IF(S46="","",VLOOKUP(S46,LIVRE!$A$8:$AC$315,4))</f>
        <v/>
      </c>
      <c r="U46" s="245" t="str">
        <f>IF(S46="","",VLOOKUP(S46,LIVRE!$A$8:$AC$315,7))</f>
        <v/>
      </c>
      <c r="V46" s="245" t="str">
        <f>IF(S46="","",VLOOKUP(S46,LIVRE!$A$8:$AC$315,10))</f>
        <v/>
      </c>
      <c r="W46" s="247" t="str">
        <f t="shared" si="4"/>
        <v/>
      </c>
      <c r="X46" s="245" t="str">
        <f>IF(S46="","",VLOOKUP(S46,LIVRE!$A$8:$AC$315,8))</f>
        <v/>
      </c>
      <c r="Y46" s="245" t="str">
        <f>IF(S46="","",VLOOKUP(S46,LIVRE!$A$8:$AC$315,11))</f>
        <v/>
      </c>
      <c r="Z46" s="254" t="str">
        <f t="shared" si="5"/>
        <v/>
      </c>
      <c r="AA46" s="128"/>
      <c r="AB46" s="264"/>
      <c r="AC46" s="246" t="str">
        <f>IF(AB46="","",VLOOKUP(AB46,LIVRE!$A$8:$AC$315,4))</f>
        <v/>
      </c>
      <c r="AD46" s="245" t="str">
        <f>IF(AB46="","",VLOOKUP(AB46,LIVRE!$A$8:$AC$315,7))</f>
        <v/>
      </c>
      <c r="AE46" s="245" t="str">
        <f>IF(AB46="","",VLOOKUP(AB46,LIVRE!$A$8:$AC$315,10))</f>
        <v/>
      </c>
      <c r="AF46" s="247" t="str">
        <f t="shared" si="6"/>
        <v/>
      </c>
      <c r="AG46" s="245" t="str">
        <f>IF(AB46="","",VLOOKUP(AB46,LIVRE!$A$8:$AC$315,8))</f>
        <v/>
      </c>
      <c r="AH46" s="245" t="str">
        <f>IF(AB46="","",VLOOKUP(AB46,LIVRE!$A$8:$AC$315,11))</f>
        <v/>
      </c>
      <c r="AI46" s="254" t="str">
        <f t="shared" si="7"/>
        <v/>
      </c>
    </row>
    <row r="47" spans="1:35" s="110" customFormat="1" ht="15.6" thickBot="1" x14ac:dyDescent="0.3">
      <c r="A47" s="264"/>
      <c r="B47" s="246" t="str">
        <f>IF(A47="","",VLOOKUP(A47,LIVRE!$A$8:$AC$315,4))</f>
        <v/>
      </c>
      <c r="C47" s="245" t="str">
        <f>IF(A47="","",VLOOKUP(A47,LIVRE!$A$8:$AC$315,7))</f>
        <v/>
      </c>
      <c r="D47" s="245" t="str">
        <f>IF(A47="","",VLOOKUP(A47,LIVRE!$A$8:$AC$315,10))</f>
        <v/>
      </c>
      <c r="E47" s="247" t="str">
        <f t="shared" si="0"/>
        <v/>
      </c>
      <c r="F47" s="245" t="str">
        <f>IF(A47="","",VLOOKUP(A47,LIVRE!$A$8:$AC$315,8))</f>
        <v/>
      </c>
      <c r="G47" s="245" t="str">
        <f>IF(A47="","",VLOOKUP(A47,LIVRE!$A$8:$AC$315,11))</f>
        <v/>
      </c>
      <c r="H47" s="254" t="str">
        <f t="shared" si="1"/>
        <v/>
      </c>
      <c r="I47" s="128"/>
      <c r="J47" s="264"/>
      <c r="K47" s="246" t="str">
        <f>IF(J47="","",VLOOKUP(J47,LIVRE!$A$8:$AC$315,4))</f>
        <v/>
      </c>
      <c r="L47" s="245" t="str">
        <f>IF(J47="","",VLOOKUP(J47,LIVRE!$A$8:$AC$315,7))</f>
        <v/>
      </c>
      <c r="M47" s="245" t="str">
        <f>IF(J47="","",VLOOKUP(J47,LIVRE!$A$8:$AC$315,10))</f>
        <v/>
      </c>
      <c r="N47" s="247" t="str">
        <f t="shared" si="2"/>
        <v/>
      </c>
      <c r="O47" s="245" t="str">
        <f>IF(J47="","",VLOOKUP(J47,LIVRE!$A$8:$AC$315,8))</f>
        <v/>
      </c>
      <c r="P47" s="245" t="str">
        <f>IF(J47="","",VLOOKUP(J47,LIVRE!$A$8:$AC$315,11))</f>
        <v/>
      </c>
      <c r="Q47" s="254" t="str">
        <f t="shared" si="3"/>
        <v/>
      </c>
      <c r="R47" s="128"/>
      <c r="S47" s="264"/>
      <c r="T47" s="246" t="str">
        <f>IF(S47="","",VLOOKUP(S47,LIVRE!$A$8:$AC$315,4))</f>
        <v/>
      </c>
      <c r="U47" s="245" t="str">
        <f>IF(S47="","",VLOOKUP(S47,LIVRE!$A$8:$AC$315,7))</f>
        <v/>
      </c>
      <c r="V47" s="245" t="str">
        <f>IF(S47="","",VLOOKUP(S47,LIVRE!$A$8:$AC$315,10))</f>
        <v/>
      </c>
      <c r="W47" s="247" t="str">
        <f t="shared" si="4"/>
        <v/>
      </c>
      <c r="X47" s="245" t="str">
        <f>IF(S47="","",VLOOKUP(S47,LIVRE!$A$8:$AC$315,8))</f>
        <v/>
      </c>
      <c r="Y47" s="245" t="str">
        <f>IF(S47="","",VLOOKUP(S47,LIVRE!$A$8:$AC$315,11))</f>
        <v/>
      </c>
      <c r="Z47" s="254" t="str">
        <f t="shared" si="5"/>
        <v/>
      </c>
      <c r="AA47" s="128"/>
      <c r="AB47" s="264"/>
      <c r="AC47" s="246" t="str">
        <f>IF(AB47="","",VLOOKUP(AB47,LIVRE!$A$8:$AC$315,4))</f>
        <v/>
      </c>
      <c r="AD47" s="245" t="str">
        <f>IF(AB47="","",VLOOKUP(AB47,LIVRE!$A$8:$AC$315,7))</f>
        <v/>
      </c>
      <c r="AE47" s="245" t="str">
        <f>IF(AB47="","",VLOOKUP(AB47,LIVRE!$A$8:$AC$315,10))</f>
        <v/>
      </c>
      <c r="AF47" s="247" t="str">
        <f t="shared" si="6"/>
        <v/>
      </c>
      <c r="AG47" s="245" t="str">
        <f>IF(AB47="","",VLOOKUP(AB47,LIVRE!$A$8:$AC$315,8))</f>
        <v/>
      </c>
      <c r="AH47" s="245" t="str">
        <f>IF(AB47="","",VLOOKUP(AB47,LIVRE!$A$8:$AC$315,11))</f>
        <v/>
      </c>
      <c r="AI47" s="254" t="str">
        <f t="shared" si="7"/>
        <v/>
      </c>
    </row>
    <row r="48" spans="1:35" s="110" customFormat="1" ht="15.6" thickBot="1" x14ac:dyDescent="0.3">
      <c r="A48" s="264"/>
      <c r="B48" s="246" t="str">
        <f>IF(A48="","",VLOOKUP(A48,LIVRE!$A$8:$AC$315,4))</f>
        <v/>
      </c>
      <c r="C48" s="245" t="str">
        <f>IF(A48="","",VLOOKUP(A48,LIVRE!$A$8:$AC$315,7))</f>
        <v/>
      </c>
      <c r="D48" s="245" t="str">
        <f>IF(A48="","",VLOOKUP(A48,LIVRE!$A$8:$AC$315,10))</f>
        <v/>
      </c>
      <c r="E48" s="247" t="str">
        <f t="shared" si="0"/>
        <v/>
      </c>
      <c r="F48" s="245" t="str">
        <f>IF(A48="","",VLOOKUP(A48,LIVRE!$A$8:$AC$315,8))</f>
        <v/>
      </c>
      <c r="G48" s="245" t="str">
        <f>IF(A48="","",VLOOKUP(A48,LIVRE!$A$8:$AC$315,11))</f>
        <v/>
      </c>
      <c r="H48" s="254" t="str">
        <f t="shared" si="1"/>
        <v/>
      </c>
      <c r="I48" s="128"/>
      <c r="J48" s="264"/>
      <c r="K48" s="246" t="str">
        <f>IF(J48="","",VLOOKUP(J48,LIVRE!$A$8:$AC$315,4))</f>
        <v/>
      </c>
      <c r="L48" s="245" t="str">
        <f>IF(J48="","",VLOOKUP(J48,LIVRE!$A$8:$AC$315,7))</f>
        <v/>
      </c>
      <c r="M48" s="245" t="str">
        <f>IF(J48="","",VLOOKUP(J48,LIVRE!$A$8:$AC$315,10))</f>
        <v/>
      </c>
      <c r="N48" s="247" t="str">
        <f t="shared" si="2"/>
        <v/>
      </c>
      <c r="O48" s="245" t="str">
        <f>IF(J48="","",VLOOKUP(J48,LIVRE!$A$8:$AC$315,8))</f>
        <v/>
      </c>
      <c r="P48" s="245" t="str">
        <f>IF(J48="","",VLOOKUP(J48,LIVRE!$A$8:$AC$315,11))</f>
        <v/>
      </c>
      <c r="Q48" s="254" t="str">
        <f t="shared" si="3"/>
        <v/>
      </c>
      <c r="R48" s="128"/>
      <c r="S48" s="264"/>
      <c r="T48" s="246" t="str">
        <f>IF(S48="","",VLOOKUP(S48,LIVRE!$A$8:$AC$315,4))</f>
        <v/>
      </c>
      <c r="U48" s="245" t="str">
        <f>IF(S48="","",VLOOKUP(S48,LIVRE!$A$8:$AC$315,7))</f>
        <v/>
      </c>
      <c r="V48" s="245" t="str">
        <f>IF(S48="","",VLOOKUP(S48,LIVRE!$A$8:$AC$315,10))</f>
        <v/>
      </c>
      <c r="W48" s="247" t="str">
        <f t="shared" si="4"/>
        <v/>
      </c>
      <c r="X48" s="245" t="str">
        <f>IF(S48="","",VLOOKUP(S48,LIVRE!$A$8:$AC$315,8))</f>
        <v/>
      </c>
      <c r="Y48" s="245" t="str">
        <f>IF(S48="","",VLOOKUP(S48,LIVRE!$A$8:$AC$315,11))</f>
        <v/>
      </c>
      <c r="Z48" s="254" t="str">
        <f t="shared" si="5"/>
        <v/>
      </c>
      <c r="AA48" s="128"/>
      <c r="AB48" s="264"/>
      <c r="AC48" s="246" t="str">
        <f>IF(AB48="","",VLOOKUP(AB48,LIVRE!$A$8:$AC$315,4))</f>
        <v/>
      </c>
      <c r="AD48" s="245" t="str">
        <f>IF(AB48="","",VLOOKUP(AB48,LIVRE!$A$8:$AC$315,7))</f>
        <v/>
      </c>
      <c r="AE48" s="245" t="str">
        <f>IF(AB48="","",VLOOKUP(AB48,LIVRE!$A$8:$AC$315,10))</f>
        <v/>
      </c>
      <c r="AF48" s="247" t="str">
        <f t="shared" si="6"/>
        <v/>
      </c>
      <c r="AG48" s="245" t="str">
        <f>IF(AB48="","",VLOOKUP(AB48,LIVRE!$A$8:$AC$315,8))</f>
        <v/>
      </c>
      <c r="AH48" s="245" t="str">
        <f>IF(AB48="","",VLOOKUP(AB48,LIVRE!$A$8:$AC$315,11))</f>
        <v/>
      </c>
      <c r="AI48" s="254" t="str">
        <f t="shared" si="7"/>
        <v/>
      </c>
    </row>
    <row r="49" spans="1:35" s="110" customFormat="1" ht="15.6" thickBot="1" x14ac:dyDescent="0.3">
      <c r="A49" s="264"/>
      <c r="B49" s="246" t="str">
        <f>IF(A49="","",VLOOKUP(A49,LIVRE!$A$8:$AC$315,4))</f>
        <v/>
      </c>
      <c r="C49" s="245" t="str">
        <f>IF(A49="","",VLOOKUP(A49,LIVRE!$A$8:$AC$315,7))</f>
        <v/>
      </c>
      <c r="D49" s="245" t="str">
        <f>IF(A49="","",VLOOKUP(A49,LIVRE!$A$8:$AC$315,10))</f>
        <v/>
      </c>
      <c r="E49" s="247" t="str">
        <f t="shared" si="0"/>
        <v/>
      </c>
      <c r="F49" s="245" t="str">
        <f>IF(A49="","",VLOOKUP(A49,LIVRE!$A$8:$AC$315,8))</f>
        <v/>
      </c>
      <c r="G49" s="245" t="str">
        <f>IF(A49="","",VLOOKUP(A49,LIVRE!$A$8:$AC$315,11))</f>
        <v/>
      </c>
      <c r="H49" s="254" t="str">
        <f t="shared" si="1"/>
        <v/>
      </c>
      <c r="I49" s="128"/>
      <c r="J49" s="264"/>
      <c r="K49" s="246" t="str">
        <f>IF(J49="","",VLOOKUP(J49,LIVRE!$A$8:$AC$315,4))</f>
        <v/>
      </c>
      <c r="L49" s="245" t="str">
        <f>IF(J49="","",VLOOKUP(J49,LIVRE!$A$8:$AC$315,7))</f>
        <v/>
      </c>
      <c r="M49" s="245" t="str">
        <f>IF(J49="","",VLOOKUP(J49,LIVRE!$A$8:$AC$315,10))</f>
        <v/>
      </c>
      <c r="N49" s="247" t="str">
        <f t="shared" si="2"/>
        <v/>
      </c>
      <c r="O49" s="245" t="str">
        <f>IF(J49="","",VLOOKUP(J49,LIVRE!$A$8:$AC$315,8))</f>
        <v/>
      </c>
      <c r="P49" s="245" t="str">
        <f>IF(J49="","",VLOOKUP(J49,LIVRE!$A$8:$AC$315,11))</f>
        <v/>
      </c>
      <c r="Q49" s="254" t="str">
        <f t="shared" si="3"/>
        <v/>
      </c>
      <c r="R49" s="128"/>
      <c r="S49" s="264"/>
      <c r="T49" s="246" t="str">
        <f>IF(S49="","",VLOOKUP(S49,LIVRE!$A$8:$AC$315,4))</f>
        <v/>
      </c>
      <c r="U49" s="245" t="str">
        <f>IF(S49="","",VLOOKUP(S49,LIVRE!$A$8:$AC$315,7))</f>
        <v/>
      </c>
      <c r="V49" s="245" t="str">
        <f>IF(S49="","",VLOOKUP(S49,LIVRE!$A$8:$AC$315,10))</f>
        <v/>
      </c>
      <c r="W49" s="247" t="str">
        <f t="shared" si="4"/>
        <v/>
      </c>
      <c r="X49" s="245" t="str">
        <f>IF(S49="","",VLOOKUP(S49,LIVRE!$A$8:$AC$315,8))</f>
        <v/>
      </c>
      <c r="Y49" s="245" t="str">
        <f>IF(S49="","",VLOOKUP(S49,LIVRE!$A$8:$AC$315,11))</f>
        <v/>
      </c>
      <c r="Z49" s="254" t="str">
        <f t="shared" si="5"/>
        <v/>
      </c>
      <c r="AA49" s="128"/>
      <c r="AB49" s="264"/>
      <c r="AC49" s="246" t="str">
        <f>IF(AB49="","",VLOOKUP(AB49,LIVRE!$A$8:$AC$315,4))</f>
        <v/>
      </c>
      <c r="AD49" s="245" t="str">
        <f>IF(AB49="","",VLOOKUP(AB49,LIVRE!$A$8:$AC$315,7))</f>
        <v/>
      </c>
      <c r="AE49" s="245" t="str">
        <f>IF(AB49="","",VLOOKUP(AB49,LIVRE!$A$8:$AC$315,10))</f>
        <v/>
      </c>
      <c r="AF49" s="247" t="str">
        <f t="shared" si="6"/>
        <v/>
      </c>
      <c r="AG49" s="245" t="str">
        <f>IF(AB49="","",VLOOKUP(AB49,LIVRE!$A$8:$AC$315,8))</f>
        <v/>
      </c>
      <c r="AH49" s="245" t="str">
        <f>IF(AB49="","",VLOOKUP(AB49,LIVRE!$A$8:$AC$315,11))</f>
        <v/>
      </c>
      <c r="AI49" s="254" t="str">
        <f t="shared" si="7"/>
        <v/>
      </c>
    </row>
    <row r="50" spans="1:35" s="110" customFormat="1" ht="15.6" thickBot="1" x14ac:dyDescent="0.3">
      <c r="A50" s="264"/>
      <c r="B50" s="246" t="str">
        <f>IF(A50="","",VLOOKUP(A50,LIVRE!$A$8:$AC$315,4))</f>
        <v/>
      </c>
      <c r="C50" s="245" t="str">
        <f>IF(A50="","",VLOOKUP(A50,LIVRE!$A$8:$AC$315,7))</f>
        <v/>
      </c>
      <c r="D50" s="245" t="str">
        <f>IF(A50="","",VLOOKUP(A50,LIVRE!$A$8:$AC$315,10))</f>
        <v/>
      </c>
      <c r="E50" s="247" t="str">
        <f t="shared" si="0"/>
        <v/>
      </c>
      <c r="F50" s="245" t="str">
        <f>IF(A50="","",VLOOKUP(A50,LIVRE!$A$8:$AC$315,8))</f>
        <v/>
      </c>
      <c r="G50" s="245" t="str">
        <f>IF(A50="","",VLOOKUP(A50,LIVRE!$A$8:$AC$315,11))</f>
        <v/>
      </c>
      <c r="H50" s="254" t="str">
        <f t="shared" si="1"/>
        <v/>
      </c>
      <c r="I50" s="128"/>
      <c r="J50" s="264"/>
      <c r="K50" s="246" t="str">
        <f>IF(J50="","",VLOOKUP(J50,LIVRE!$A$8:$AC$315,4))</f>
        <v/>
      </c>
      <c r="L50" s="245" t="str">
        <f>IF(J50="","",VLOOKUP(J50,LIVRE!$A$8:$AC$315,7))</f>
        <v/>
      </c>
      <c r="M50" s="245" t="str">
        <f>IF(J50="","",VLOOKUP(J50,LIVRE!$A$8:$AC$315,10))</f>
        <v/>
      </c>
      <c r="N50" s="247" t="str">
        <f t="shared" si="2"/>
        <v/>
      </c>
      <c r="O50" s="245" t="str">
        <f>IF(J50="","",VLOOKUP(J50,LIVRE!$A$8:$AC$315,8))</f>
        <v/>
      </c>
      <c r="P50" s="245" t="str">
        <f>IF(J50="","",VLOOKUP(J50,LIVRE!$A$8:$AC$315,11))</f>
        <v/>
      </c>
      <c r="Q50" s="254" t="str">
        <f t="shared" si="3"/>
        <v/>
      </c>
      <c r="R50" s="128"/>
      <c r="S50" s="264"/>
      <c r="T50" s="246" t="str">
        <f>IF(S50="","",VLOOKUP(S50,LIVRE!$A$8:$AC$315,4))</f>
        <v/>
      </c>
      <c r="U50" s="245" t="str">
        <f>IF(S50="","",VLOOKUP(S50,LIVRE!$A$8:$AC$315,7))</f>
        <v/>
      </c>
      <c r="V50" s="245" t="str">
        <f>IF(S50="","",VLOOKUP(S50,LIVRE!$A$8:$AC$315,10))</f>
        <v/>
      </c>
      <c r="W50" s="247" t="str">
        <f t="shared" si="4"/>
        <v/>
      </c>
      <c r="X50" s="245" t="str">
        <f>IF(S50="","",VLOOKUP(S50,LIVRE!$A$8:$AC$315,8))</f>
        <v/>
      </c>
      <c r="Y50" s="245" t="str">
        <f>IF(S50="","",VLOOKUP(S50,LIVRE!$A$8:$AC$315,11))</f>
        <v/>
      </c>
      <c r="Z50" s="254" t="str">
        <f t="shared" si="5"/>
        <v/>
      </c>
      <c r="AA50" s="128"/>
      <c r="AB50" s="264"/>
      <c r="AC50" s="246" t="str">
        <f>IF(AB50="","",VLOOKUP(AB50,LIVRE!$A$8:$AC$315,4))</f>
        <v/>
      </c>
      <c r="AD50" s="245" t="str">
        <f>IF(AB50="","",VLOOKUP(AB50,LIVRE!$A$8:$AC$315,7))</f>
        <v/>
      </c>
      <c r="AE50" s="245" t="str">
        <f>IF(AB50="","",VLOOKUP(AB50,LIVRE!$A$8:$AC$315,10))</f>
        <v/>
      </c>
      <c r="AF50" s="247" t="str">
        <f t="shared" si="6"/>
        <v/>
      </c>
      <c r="AG50" s="245" t="str">
        <f>IF(AB50="","",VLOOKUP(AB50,LIVRE!$A$8:$AC$315,8))</f>
        <v/>
      </c>
      <c r="AH50" s="245" t="str">
        <f>IF(AB50="","",VLOOKUP(AB50,LIVRE!$A$8:$AC$315,11))</f>
        <v/>
      </c>
      <c r="AI50" s="254" t="str">
        <f t="shared" si="7"/>
        <v/>
      </c>
    </row>
    <row r="51" spans="1:35" s="110" customFormat="1" ht="15.6" thickBot="1" x14ac:dyDescent="0.3">
      <c r="A51" s="264"/>
      <c r="B51" s="246" t="str">
        <f>IF(A51="","",VLOOKUP(A51,LIVRE!$A$8:$AC$315,4))</f>
        <v/>
      </c>
      <c r="C51" s="245" t="str">
        <f>IF(A51="","",VLOOKUP(A51,LIVRE!$A$8:$AC$315,7))</f>
        <v/>
      </c>
      <c r="D51" s="245" t="str">
        <f>IF(A51="","",VLOOKUP(A51,LIVRE!$A$8:$AC$315,10))</f>
        <v/>
      </c>
      <c r="E51" s="247" t="str">
        <f t="shared" si="0"/>
        <v/>
      </c>
      <c r="F51" s="245" t="str">
        <f>IF(A51="","",VLOOKUP(A51,LIVRE!$A$8:$AC$315,8))</f>
        <v/>
      </c>
      <c r="G51" s="245" t="str">
        <f>IF(A51="","",VLOOKUP(A51,LIVRE!$A$8:$AC$315,11))</f>
        <v/>
      </c>
      <c r="H51" s="254" t="str">
        <f t="shared" si="1"/>
        <v/>
      </c>
      <c r="I51" s="128"/>
      <c r="J51" s="264"/>
      <c r="K51" s="246" t="str">
        <f>IF(J51="","",VLOOKUP(J51,LIVRE!$A$8:$AC$315,4))</f>
        <v/>
      </c>
      <c r="L51" s="245" t="str">
        <f>IF(J51="","",VLOOKUP(J51,LIVRE!$A$8:$AC$315,7))</f>
        <v/>
      </c>
      <c r="M51" s="245" t="str">
        <f>IF(J51="","",VLOOKUP(J51,LIVRE!$A$8:$AC$315,10))</f>
        <v/>
      </c>
      <c r="N51" s="247" t="str">
        <f t="shared" si="2"/>
        <v/>
      </c>
      <c r="O51" s="245" t="str">
        <f>IF(J51="","",VLOOKUP(J51,LIVRE!$A$8:$AC$315,8))</f>
        <v/>
      </c>
      <c r="P51" s="245" t="str">
        <f>IF(J51="","",VLOOKUP(J51,LIVRE!$A$8:$AC$315,11))</f>
        <v/>
      </c>
      <c r="Q51" s="254" t="str">
        <f t="shared" si="3"/>
        <v/>
      </c>
      <c r="R51" s="128"/>
      <c r="S51" s="264"/>
      <c r="T51" s="246" t="str">
        <f>IF(S51="","",VLOOKUP(S51,LIVRE!$A$8:$AC$315,4))</f>
        <v/>
      </c>
      <c r="U51" s="245" t="str">
        <f>IF(S51="","",VLOOKUP(S51,LIVRE!$A$8:$AC$315,7))</f>
        <v/>
      </c>
      <c r="V51" s="245" t="str">
        <f>IF(S51="","",VLOOKUP(S51,LIVRE!$A$8:$AC$315,10))</f>
        <v/>
      </c>
      <c r="W51" s="247" t="str">
        <f t="shared" si="4"/>
        <v/>
      </c>
      <c r="X51" s="245" t="str">
        <f>IF(S51="","",VLOOKUP(S51,LIVRE!$A$8:$AC$315,8))</f>
        <v/>
      </c>
      <c r="Y51" s="245" t="str">
        <f>IF(S51="","",VLOOKUP(S51,LIVRE!$A$8:$AC$315,11))</f>
        <v/>
      </c>
      <c r="Z51" s="254" t="str">
        <f t="shared" si="5"/>
        <v/>
      </c>
      <c r="AA51" s="128"/>
      <c r="AB51" s="264"/>
      <c r="AC51" s="246" t="str">
        <f>IF(AB51="","",VLOOKUP(AB51,LIVRE!$A$8:$AC$315,4))</f>
        <v/>
      </c>
      <c r="AD51" s="245" t="str">
        <f>IF(AB51="","",VLOOKUP(AB51,LIVRE!$A$8:$AC$315,7))</f>
        <v/>
      </c>
      <c r="AE51" s="245" t="str">
        <f>IF(AB51="","",VLOOKUP(AB51,LIVRE!$A$8:$AC$315,10))</f>
        <v/>
      </c>
      <c r="AF51" s="247" t="str">
        <f t="shared" si="6"/>
        <v/>
      </c>
      <c r="AG51" s="245" t="str">
        <f>IF(AB51="","",VLOOKUP(AB51,LIVRE!$A$8:$AC$315,8))</f>
        <v/>
      </c>
      <c r="AH51" s="245" t="str">
        <f>IF(AB51="","",VLOOKUP(AB51,LIVRE!$A$8:$AC$315,11))</f>
        <v/>
      </c>
      <c r="AI51" s="254" t="str">
        <f t="shared" si="7"/>
        <v/>
      </c>
    </row>
    <row r="52" spans="1:35" s="110" customFormat="1" ht="15.6" thickBot="1" x14ac:dyDescent="0.3">
      <c r="A52" s="264"/>
      <c r="B52" s="246" t="str">
        <f>IF(A52="","",VLOOKUP(A52,LIVRE!$A$8:$AC$315,4))</f>
        <v/>
      </c>
      <c r="C52" s="245" t="str">
        <f>IF(A52="","",VLOOKUP(A52,LIVRE!$A$8:$AC$315,7))</f>
        <v/>
      </c>
      <c r="D52" s="245" t="str">
        <f>IF(A52="","",VLOOKUP(A52,LIVRE!$A$8:$AC$315,10))</f>
        <v/>
      </c>
      <c r="E52" s="247" t="str">
        <f t="shared" si="0"/>
        <v/>
      </c>
      <c r="F52" s="245" t="str">
        <f>IF(A52="","",VLOOKUP(A52,LIVRE!$A$8:$AC$315,8))</f>
        <v/>
      </c>
      <c r="G52" s="245" t="str">
        <f>IF(A52="","",VLOOKUP(A52,LIVRE!$A$8:$AC$315,11))</f>
        <v/>
      </c>
      <c r="H52" s="254" t="str">
        <f t="shared" si="1"/>
        <v/>
      </c>
      <c r="I52" s="128"/>
      <c r="J52" s="264"/>
      <c r="K52" s="246" t="str">
        <f>IF(J52="","",VLOOKUP(J52,LIVRE!$A$8:$AC$315,4))</f>
        <v/>
      </c>
      <c r="L52" s="245" t="str">
        <f>IF(J52="","",VLOOKUP(J52,LIVRE!$A$8:$AC$315,7))</f>
        <v/>
      </c>
      <c r="M52" s="245" t="str">
        <f>IF(J52="","",VLOOKUP(J52,LIVRE!$A$8:$AC$315,10))</f>
        <v/>
      </c>
      <c r="N52" s="247" t="str">
        <f t="shared" si="2"/>
        <v/>
      </c>
      <c r="O52" s="245" t="str">
        <f>IF(J52="","",VLOOKUP(J52,LIVRE!$A$8:$AC$315,8))</f>
        <v/>
      </c>
      <c r="P52" s="245" t="str">
        <f>IF(J52="","",VLOOKUP(J52,LIVRE!$A$8:$AC$315,11))</f>
        <v/>
      </c>
      <c r="Q52" s="254" t="str">
        <f t="shared" si="3"/>
        <v/>
      </c>
      <c r="R52" s="128"/>
      <c r="S52" s="264"/>
      <c r="T52" s="246" t="str">
        <f>IF(S52="","",VLOOKUP(S52,LIVRE!$A$8:$AC$315,4))</f>
        <v/>
      </c>
      <c r="U52" s="245" t="str">
        <f>IF(S52="","",VLOOKUP(S52,LIVRE!$A$8:$AC$315,7))</f>
        <v/>
      </c>
      <c r="V52" s="245" t="str">
        <f>IF(S52="","",VLOOKUP(S52,LIVRE!$A$8:$AC$315,10))</f>
        <v/>
      </c>
      <c r="W52" s="247" t="str">
        <f t="shared" si="4"/>
        <v/>
      </c>
      <c r="X52" s="245" t="str">
        <f>IF(S52="","",VLOOKUP(S52,LIVRE!$A$8:$AC$315,8))</f>
        <v/>
      </c>
      <c r="Y52" s="245" t="str">
        <f>IF(S52="","",VLOOKUP(S52,LIVRE!$A$8:$AC$315,11))</f>
        <v/>
      </c>
      <c r="Z52" s="254" t="str">
        <f t="shared" si="5"/>
        <v/>
      </c>
      <c r="AA52" s="128"/>
      <c r="AB52" s="264"/>
      <c r="AC52" s="246" t="str">
        <f>IF(AB52="","",VLOOKUP(AB52,LIVRE!$A$8:$AC$315,4))</f>
        <v/>
      </c>
      <c r="AD52" s="245" t="str">
        <f>IF(AB52="","",VLOOKUP(AB52,LIVRE!$A$8:$AC$315,7))</f>
        <v/>
      </c>
      <c r="AE52" s="245" t="str">
        <f>IF(AB52="","",VLOOKUP(AB52,LIVRE!$A$8:$AC$315,10))</f>
        <v/>
      </c>
      <c r="AF52" s="247" t="str">
        <f t="shared" si="6"/>
        <v/>
      </c>
      <c r="AG52" s="245" t="str">
        <f>IF(AB52="","",VLOOKUP(AB52,LIVRE!$A$8:$AC$315,8))</f>
        <v/>
      </c>
      <c r="AH52" s="245" t="str">
        <f>IF(AB52="","",VLOOKUP(AB52,LIVRE!$A$8:$AC$315,11))</f>
        <v/>
      </c>
      <c r="AI52" s="254" t="str">
        <f t="shared" si="7"/>
        <v/>
      </c>
    </row>
    <row r="53" spans="1:35" s="110" customFormat="1" ht="15.6" thickBot="1" x14ac:dyDescent="0.3">
      <c r="A53" s="264"/>
      <c r="B53" s="246" t="str">
        <f>IF(A53="","",VLOOKUP(A53,LIVRE!$A$8:$AC$315,4))</f>
        <v/>
      </c>
      <c r="C53" s="245" t="str">
        <f>IF(A53="","",VLOOKUP(A53,LIVRE!$A$8:$AC$315,7))</f>
        <v/>
      </c>
      <c r="D53" s="245" t="str">
        <f>IF(A53="","",VLOOKUP(A53,LIVRE!$A$8:$AC$315,10))</f>
        <v/>
      </c>
      <c r="E53" s="247" t="str">
        <f t="shared" si="0"/>
        <v/>
      </c>
      <c r="F53" s="245" t="str">
        <f>IF(A53="","",VLOOKUP(A53,LIVRE!$A$8:$AC$315,8))</f>
        <v/>
      </c>
      <c r="G53" s="245" t="str">
        <f>IF(A53="","",VLOOKUP(A53,LIVRE!$A$8:$AC$315,11))</f>
        <v/>
      </c>
      <c r="H53" s="254" t="str">
        <f t="shared" si="1"/>
        <v/>
      </c>
      <c r="I53" s="128"/>
      <c r="J53" s="264"/>
      <c r="K53" s="246" t="str">
        <f>IF(J53="","",VLOOKUP(J53,LIVRE!$A$8:$AC$315,4))</f>
        <v/>
      </c>
      <c r="L53" s="245" t="str">
        <f>IF(J53="","",VLOOKUP(J53,LIVRE!$A$8:$AC$315,7))</f>
        <v/>
      </c>
      <c r="M53" s="245" t="str">
        <f>IF(J53="","",VLOOKUP(J53,LIVRE!$A$8:$AC$315,10))</f>
        <v/>
      </c>
      <c r="N53" s="247" t="str">
        <f t="shared" si="2"/>
        <v/>
      </c>
      <c r="O53" s="245" t="str">
        <f>IF(J53="","",VLOOKUP(J53,LIVRE!$A$8:$AC$315,8))</f>
        <v/>
      </c>
      <c r="P53" s="245" t="str">
        <f>IF(J53="","",VLOOKUP(J53,LIVRE!$A$8:$AC$315,11))</f>
        <v/>
      </c>
      <c r="Q53" s="254" t="str">
        <f t="shared" si="3"/>
        <v/>
      </c>
      <c r="R53" s="128"/>
      <c r="S53" s="264"/>
      <c r="T53" s="246" t="str">
        <f>IF(S53="","",VLOOKUP(S53,LIVRE!$A$8:$AC$315,4))</f>
        <v/>
      </c>
      <c r="U53" s="245" t="str">
        <f>IF(S53="","",VLOOKUP(S53,LIVRE!$A$8:$AC$315,7))</f>
        <v/>
      </c>
      <c r="V53" s="245" t="str">
        <f>IF(S53="","",VLOOKUP(S53,LIVRE!$A$8:$AC$315,10))</f>
        <v/>
      </c>
      <c r="W53" s="247" t="str">
        <f t="shared" si="4"/>
        <v/>
      </c>
      <c r="X53" s="245" t="str">
        <f>IF(S53="","",VLOOKUP(S53,LIVRE!$A$8:$AC$315,8))</f>
        <v/>
      </c>
      <c r="Y53" s="245" t="str">
        <f>IF(S53="","",VLOOKUP(S53,LIVRE!$A$8:$AC$315,11))</f>
        <v/>
      </c>
      <c r="Z53" s="254" t="str">
        <f t="shared" si="5"/>
        <v/>
      </c>
      <c r="AA53" s="128"/>
      <c r="AB53" s="264"/>
      <c r="AC53" s="246" t="str">
        <f>IF(AB53="","",VLOOKUP(AB53,LIVRE!$A$8:$AC$315,4))</f>
        <v/>
      </c>
      <c r="AD53" s="245" t="str">
        <f>IF(AB53="","",VLOOKUP(AB53,LIVRE!$A$8:$AC$315,7))</f>
        <v/>
      </c>
      <c r="AE53" s="245" t="str">
        <f>IF(AB53="","",VLOOKUP(AB53,LIVRE!$A$8:$AC$315,10))</f>
        <v/>
      </c>
      <c r="AF53" s="247" t="str">
        <f t="shared" si="6"/>
        <v/>
      </c>
      <c r="AG53" s="245" t="str">
        <f>IF(AB53="","",VLOOKUP(AB53,LIVRE!$A$8:$AC$315,8))</f>
        <v/>
      </c>
      <c r="AH53" s="245" t="str">
        <f>IF(AB53="","",VLOOKUP(AB53,LIVRE!$A$8:$AC$315,11))</f>
        <v/>
      </c>
      <c r="AI53" s="254" t="str">
        <f t="shared" si="7"/>
        <v/>
      </c>
    </row>
    <row r="54" spans="1:35" s="110" customFormat="1" ht="15.6" thickBot="1" x14ac:dyDescent="0.3">
      <c r="A54" s="264"/>
      <c r="B54" s="246" t="str">
        <f>IF(A54="","",VLOOKUP(A54,LIVRE!$A$8:$AC$315,4))</f>
        <v/>
      </c>
      <c r="C54" s="245" t="str">
        <f>IF(A54="","",VLOOKUP(A54,LIVRE!$A$8:$AC$315,7))</f>
        <v/>
      </c>
      <c r="D54" s="245" t="str">
        <f>IF(A54="","",VLOOKUP(A54,LIVRE!$A$8:$AC$315,10))</f>
        <v/>
      </c>
      <c r="E54" s="247" t="str">
        <f t="shared" si="0"/>
        <v/>
      </c>
      <c r="F54" s="245" t="str">
        <f>IF(A54="","",VLOOKUP(A54,LIVRE!$A$8:$AC$315,8))</f>
        <v/>
      </c>
      <c r="G54" s="245" t="str">
        <f>IF(A54="","",VLOOKUP(A54,LIVRE!$A$8:$AC$315,11))</f>
        <v/>
      </c>
      <c r="H54" s="254" t="str">
        <f t="shared" si="1"/>
        <v/>
      </c>
      <c r="I54" s="128"/>
      <c r="J54" s="264"/>
      <c r="K54" s="246" t="str">
        <f>IF(J54="","",VLOOKUP(J54,LIVRE!$A$8:$AC$315,4))</f>
        <v/>
      </c>
      <c r="L54" s="245" t="str">
        <f>IF(J54="","",VLOOKUP(J54,LIVRE!$A$8:$AC$315,7))</f>
        <v/>
      </c>
      <c r="M54" s="245" t="str">
        <f>IF(J54="","",VLOOKUP(J54,LIVRE!$A$8:$AC$315,10))</f>
        <v/>
      </c>
      <c r="N54" s="247" t="str">
        <f t="shared" si="2"/>
        <v/>
      </c>
      <c r="O54" s="245" t="str">
        <f>IF(J54="","",VLOOKUP(J54,LIVRE!$A$8:$AC$315,8))</f>
        <v/>
      </c>
      <c r="P54" s="245" t="str">
        <f>IF(J54="","",VLOOKUP(J54,LIVRE!$A$8:$AC$315,11))</f>
        <v/>
      </c>
      <c r="Q54" s="254" t="str">
        <f t="shared" si="3"/>
        <v/>
      </c>
      <c r="R54" s="128"/>
      <c r="S54" s="264"/>
      <c r="T54" s="246" t="str">
        <f>IF(S54="","",VLOOKUP(S54,LIVRE!$A$8:$AC$315,4))</f>
        <v/>
      </c>
      <c r="U54" s="245" t="str">
        <f>IF(S54="","",VLOOKUP(S54,LIVRE!$A$8:$AC$315,7))</f>
        <v/>
      </c>
      <c r="V54" s="245" t="str">
        <f>IF(S54="","",VLOOKUP(S54,LIVRE!$A$8:$AC$315,10))</f>
        <v/>
      </c>
      <c r="W54" s="247" t="str">
        <f t="shared" si="4"/>
        <v/>
      </c>
      <c r="X54" s="245" t="str">
        <f>IF(S54="","",VLOOKUP(S54,LIVRE!$A$8:$AC$315,8))</f>
        <v/>
      </c>
      <c r="Y54" s="245" t="str">
        <f>IF(S54="","",VLOOKUP(S54,LIVRE!$A$8:$AC$315,11))</f>
        <v/>
      </c>
      <c r="Z54" s="254" t="str">
        <f t="shared" si="5"/>
        <v/>
      </c>
      <c r="AA54" s="128"/>
      <c r="AB54" s="264"/>
      <c r="AC54" s="246" t="str">
        <f>IF(AB54="","",VLOOKUP(AB54,LIVRE!$A$8:$AC$315,4))</f>
        <v/>
      </c>
      <c r="AD54" s="245" t="str">
        <f>IF(AB54="","",VLOOKUP(AB54,LIVRE!$A$8:$AC$315,7))</f>
        <v/>
      </c>
      <c r="AE54" s="245" t="str">
        <f>IF(AB54="","",VLOOKUP(AB54,LIVRE!$A$8:$AC$315,10))</f>
        <v/>
      </c>
      <c r="AF54" s="247" t="str">
        <f t="shared" si="6"/>
        <v/>
      </c>
      <c r="AG54" s="245" t="str">
        <f>IF(AB54="","",VLOOKUP(AB54,LIVRE!$A$8:$AC$315,8))</f>
        <v/>
      </c>
      <c r="AH54" s="245" t="str">
        <f>IF(AB54="","",VLOOKUP(AB54,LIVRE!$A$8:$AC$315,11))</f>
        <v/>
      </c>
      <c r="AI54" s="254" t="str">
        <f t="shared" si="7"/>
        <v/>
      </c>
    </row>
    <row r="55" spans="1:35" s="110" customFormat="1" ht="15.6" thickBot="1" x14ac:dyDescent="0.3">
      <c r="A55" s="264"/>
      <c r="B55" s="246" t="str">
        <f>IF(A55="","",VLOOKUP(A55,LIVRE!$A$8:$AC$315,4))</f>
        <v/>
      </c>
      <c r="C55" s="245" t="str">
        <f>IF(A55="","",VLOOKUP(A55,LIVRE!$A$8:$AC$315,7))</f>
        <v/>
      </c>
      <c r="D55" s="245" t="str">
        <f>IF(A55="","",VLOOKUP(A55,LIVRE!$A$8:$AC$315,10))</f>
        <v/>
      </c>
      <c r="E55" s="247" t="str">
        <f t="shared" si="0"/>
        <v/>
      </c>
      <c r="F55" s="245" t="str">
        <f>IF(A55="","",VLOOKUP(A55,LIVRE!$A$8:$AC$315,8))</f>
        <v/>
      </c>
      <c r="G55" s="245" t="str">
        <f>IF(A55="","",VLOOKUP(A55,LIVRE!$A$8:$AC$315,11))</f>
        <v/>
      </c>
      <c r="H55" s="254" t="str">
        <f t="shared" si="1"/>
        <v/>
      </c>
      <c r="I55" s="128"/>
      <c r="J55" s="264"/>
      <c r="K55" s="246" t="str">
        <f>IF(J55="","",VLOOKUP(J55,LIVRE!$A$8:$AC$315,4))</f>
        <v/>
      </c>
      <c r="L55" s="245" t="str">
        <f>IF(J55="","",VLOOKUP(J55,LIVRE!$A$8:$AC$315,7))</f>
        <v/>
      </c>
      <c r="M55" s="245" t="str">
        <f>IF(J55="","",VLOOKUP(J55,LIVRE!$A$8:$AC$315,10))</f>
        <v/>
      </c>
      <c r="N55" s="247" t="str">
        <f t="shared" si="2"/>
        <v/>
      </c>
      <c r="O55" s="245" t="str">
        <f>IF(J55="","",VLOOKUP(J55,LIVRE!$A$8:$AC$315,8))</f>
        <v/>
      </c>
      <c r="P55" s="245" t="str">
        <f>IF(J55="","",VLOOKUP(J55,LIVRE!$A$8:$AC$315,11))</f>
        <v/>
      </c>
      <c r="Q55" s="254" t="str">
        <f t="shared" si="3"/>
        <v/>
      </c>
      <c r="R55" s="128"/>
      <c r="S55" s="264"/>
      <c r="T55" s="246" t="str">
        <f>IF(S55="","",VLOOKUP(S55,LIVRE!$A$8:$AC$315,4))</f>
        <v/>
      </c>
      <c r="U55" s="245" t="str">
        <f>IF(S55="","",VLOOKUP(S55,LIVRE!$A$8:$AC$315,7))</f>
        <v/>
      </c>
      <c r="V55" s="245" t="str">
        <f>IF(S55="","",VLOOKUP(S55,LIVRE!$A$8:$AC$315,10))</f>
        <v/>
      </c>
      <c r="W55" s="247" t="str">
        <f t="shared" si="4"/>
        <v/>
      </c>
      <c r="X55" s="245" t="str">
        <f>IF(S55="","",VLOOKUP(S55,LIVRE!$A$8:$AC$315,8))</f>
        <v/>
      </c>
      <c r="Y55" s="245" t="str">
        <f>IF(S55="","",VLOOKUP(S55,LIVRE!$A$8:$AC$315,11))</f>
        <v/>
      </c>
      <c r="Z55" s="254" t="str">
        <f t="shared" si="5"/>
        <v/>
      </c>
      <c r="AA55" s="128"/>
      <c r="AB55" s="264"/>
      <c r="AC55" s="246" t="str">
        <f>IF(AB55="","",VLOOKUP(AB55,LIVRE!$A$8:$AC$315,4))</f>
        <v/>
      </c>
      <c r="AD55" s="245" t="str">
        <f>IF(AB55="","",VLOOKUP(AB55,LIVRE!$A$8:$AC$315,7))</f>
        <v/>
      </c>
      <c r="AE55" s="245" t="str">
        <f>IF(AB55="","",VLOOKUP(AB55,LIVRE!$A$8:$AC$315,10))</f>
        <v/>
      </c>
      <c r="AF55" s="247" t="str">
        <f t="shared" si="6"/>
        <v/>
      </c>
      <c r="AG55" s="245" t="str">
        <f>IF(AB55="","",VLOOKUP(AB55,LIVRE!$A$8:$AC$315,8))</f>
        <v/>
      </c>
      <c r="AH55" s="245" t="str">
        <f>IF(AB55="","",VLOOKUP(AB55,LIVRE!$A$8:$AC$315,11))</f>
        <v/>
      </c>
      <c r="AI55" s="254" t="str">
        <f t="shared" si="7"/>
        <v/>
      </c>
    </row>
    <row r="56" spans="1:35" s="110" customFormat="1" ht="15.6" thickBot="1" x14ac:dyDescent="0.3">
      <c r="A56" s="264"/>
      <c r="B56" s="246" t="str">
        <f>IF(A56="","",VLOOKUP(A56,LIVRE!$A$8:$AC$315,4))</f>
        <v/>
      </c>
      <c r="C56" s="245" t="str">
        <f>IF(A56="","",VLOOKUP(A56,LIVRE!$A$8:$AC$315,7))</f>
        <v/>
      </c>
      <c r="D56" s="245" t="str">
        <f>IF(A56="","",VLOOKUP(A56,LIVRE!$A$8:$AC$315,10))</f>
        <v/>
      </c>
      <c r="E56" s="247" t="str">
        <f t="shared" si="0"/>
        <v/>
      </c>
      <c r="F56" s="245" t="str">
        <f>IF(A56="","",VLOOKUP(A56,LIVRE!$A$8:$AC$315,8))</f>
        <v/>
      </c>
      <c r="G56" s="245" t="str">
        <f>IF(A56="","",VLOOKUP(A56,LIVRE!$A$8:$AC$315,11))</f>
        <v/>
      </c>
      <c r="H56" s="254" t="str">
        <f t="shared" si="1"/>
        <v/>
      </c>
      <c r="I56" s="128"/>
      <c r="J56" s="264"/>
      <c r="K56" s="246" t="str">
        <f>IF(J56="","",VLOOKUP(J56,LIVRE!$A$8:$AC$315,4))</f>
        <v/>
      </c>
      <c r="L56" s="245" t="str">
        <f>IF(J56="","",VLOOKUP(J56,LIVRE!$A$8:$AC$315,7))</f>
        <v/>
      </c>
      <c r="M56" s="245" t="str">
        <f>IF(J56="","",VLOOKUP(J56,LIVRE!$A$8:$AC$315,10))</f>
        <v/>
      </c>
      <c r="N56" s="247" t="str">
        <f t="shared" si="2"/>
        <v/>
      </c>
      <c r="O56" s="245" t="str">
        <f>IF(J56="","",VLOOKUP(J56,LIVRE!$A$8:$AC$315,8))</f>
        <v/>
      </c>
      <c r="P56" s="245" t="str">
        <f>IF(J56="","",VLOOKUP(J56,LIVRE!$A$8:$AC$315,11))</f>
        <v/>
      </c>
      <c r="Q56" s="254" t="str">
        <f t="shared" si="3"/>
        <v/>
      </c>
      <c r="R56" s="128"/>
      <c r="S56" s="264"/>
      <c r="T56" s="246" t="str">
        <f>IF(S56="","",VLOOKUP(S56,LIVRE!$A$8:$AC$315,4))</f>
        <v/>
      </c>
      <c r="U56" s="245" t="str">
        <f>IF(S56="","",VLOOKUP(S56,LIVRE!$A$8:$AC$315,7))</f>
        <v/>
      </c>
      <c r="V56" s="245" t="str">
        <f>IF(S56="","",VLOOKUP(S56,LIVRE!$A$8:$AC$315,10))</f>
        <v/>
      </c>
      <c r="W56" s="247" t="str">
        <f t="shared" si="4"/>
        <v/>
      </c>
      <c r="X56" s="245" t="str">
        <f>IF(S56="","",VLOOKUP(S56,LIVRE!$A$8:$AC$315,8))</f>
        <v/>
      </c>
      <c r="Y56" s="245" t="str">
        <f>IF(S56="","",VLOOKUP(S56,LIVRE!$A$8:$AC$315,11))</f>
        <v/>
      </c>
      <c r="Z56" s="254" t="str">
        <f t="shared" si="5"/>
        <v/>
      </c>
      <c r="AA56" s="128"/>
      <c r="AB56" s="264"/>
      <c r="AC56" s="246" t="str">
        <f>IF(AB56="","",VLOOKUP(AB56,LIVRE!$A$8:$AC$315,4))</f>
        <v/>
      </c>
      <c r="AD56" s="245" t="str">
        <f>IF(AB56="","",VLOOKUP(AB56,LIVRE!$A$8:$AC$315,7))</f>
        <v/>
      </c>
      <c r="AE56" s="245" t="str">
        <f>IF(AB56="","",VLOOKUP(AB56,LIVRE!$A$8:$AC$315,10))</f>
        <v/>
      </c>
      <c r="AF56" s="247" t="str">
        <f t="shared" si="6"/>
        <v/>
      </c>
      <c r="AG56" s="245" t="str">
        <f>IF(AB56="","",VLOOKUP(AB56,LIVRE!$A$8:$AC$315,8))</f>
        <v/>
      </c>
      <c r="AH56" s="245" t="str">
        <f>IF(AB56="","",VLOOKUP(AB56,LIVRE!$A$8:$AC$315,11))</f>
        <v/>
      </c>
      <c r="AI56" s="254" t="str">
        <f t="shared" si="7"/>
        <v/>
      </c>
    </row>
    <row r="57" spans="1:35" s="110" customFormat="1" ht="15.6" thickBot="1" x14ac:dyDescent="0.3">
      <c r="A57" s="264"/>
      <c r="B57" s="246" t="str">
        <f>IF(A57="","",VLOOKUP(A57,LIVRE!$A$8:$AC$315,4))</f>
        <v/>
      </c>
      <c r="C57" s="245" t="str">
        <f>IF(A57="","",VLOOKUP(A57,LIVRE!$A$8:$AC$315,7))</f>
        <v/>
      </c>
      <c r="D57" s="245" t="str">
        <f>IF(A57="","",VLOOKUP(A57,LIVRE!$A$8:$AC$315,10))</f>
        <v/>
      </c>
      <c r="E57" s="247" t="str">
        <f t="shared" si="0"/>
        <v/>
      </c>
      <c r="F57" s="245" t="str">
        <f>IF(A57="","",VLOOKUP(A57,LIVRE!$A$8:$AC$315,8))</f>
        <v/>
      </c>
      <c r="G57" s="245" t="str">
        <f>IF(A57="","",VLOOKUP(A57,LIVRE!$A$8:$AC$315,11))</f>
        <v/>
      </c>
      <c r="H57" s="254" t="str">
        <f t="shared" si="1"/>
        <v/>
      </c>
      <c r="I57" s="128"/>
      <c r="J57" s="264"/>
      <c r="K57" s="246" t="str">
        <f>IF(J57="","",VLOOKUP(J57,LIVRE!$A$8:$AC$315,4))</f>
        <v/>
      </c>
      <c r="L57" s="245" t="str">
        <f>IF(J57="","",VLOOKUP(J57,LIVRE!$A$8:$AC$315,7))</f>
        <v/>
      </c>
      <c r="M57" s="245" t="str">
        <f>IF(J57="","",VLOOKUP(J57,LIVRE!$A$8:$AC$315,10))</f>
        <v/>
      </c>
      <c r="N57" s="247" t="str">
        <f t="shared" si="2"/>
        <v/>
      </c>
      <c r="O57" s="245" t="str">
        <f>IF(J57="","",VLOOKUP(J57,LIVRE!$A$8:$AC$315,8))</f>
        <v/>
      </c>
      <c r="P57" s="245" t="str">
        <f>IF(J57="","",VLOOKUP(J57,LIVRE!$A$8:$AC$315,11))</f>
        <v/>
      </c>
      <c r="Q57" s="254" t="str">
        <f t="shared" si="3"/>
        <v/>
      </c>
      <c r="R57" s="128"/>
      <c r="S57" s="264"/>
      <c r="T57" s="246" t="str">
        <f>IF(S57="","",VLOOKUP(S57,LIVRE!$A$8:$AC$315,4))</f>
        <v/>
      </c>
      <c r="U57" s="245" t="str">
        <f>IF(S57="","",VLOOKUP(S57,LIVRE!$A$8:$AC$315,7))</f>
        <v/>
      </c>
      <c r="V57" s="245" t="str">
        <f>IF(S57="","",VLOOKUP(S57,LIVRE!$A$8:$AC$315,10))</f>
        <v/>
      </c>
      <c r="W57" s="247" t="str">
        <f t="shared" si="4"/>
        <v/>
      </c>
      <c r="X57" s="245" t="str">
        <f>IF(S57="","",VLOOKUP(S57,LIVRE!$A$8:$AC$315,8))</f>
        <v/>
      </c>
      <c r="Y57" s="245" t="str">
        <f>IF(S57="","",VLOOKUP(S57,LIVRE!$A$8:$AC$315,11))</f>
        <v/>
      </c>
      <c r="Z57" s="254" t="str">
        <f t="shared" si="5"/>
        <v/>
      </c>
      <c r="AA57" s="128"/>
      <c r="AB57" s="264"/>
      <c r="AC57" s="246" t="str">
        <f>IF(AB57="","",VLOOKUP(AB57,LIVRE!$A$8:$AC$315,4))</f>
        <v/>
      </c>
      <c r="AD57" s="245" t="str">
        <f>IF(AB57="","",VLOOKUP(AB57,LIVRE!$A$8:$AC$315,7))</f>
        <v/>
      </c>
      <c r="AE57" s="245" t="str">
        <f>IF(AB57="","",VLOOKUP(AB57,LIVRE!$A$8:$AC$315,10))</f>
        <v/>
      </c>
      <c r="AF57" s="247" t="str">
        <f t="shared" si="6"/>
        <v/>
      </c>
      <c r="AG57" s="245" t="str">
        <f>IF(AB57="","",VLOOKUP(AB57,LIVRE!$A$8:$AC$315,8))</f>
        <v/>
      </c>
      <c r="AH57" s="245" t="str">
        <f>IF(AB57="","",VLOOKUP(AB57,LIVRE!$A$8:$AC$315,11))</f>
        <v/>
      </c>
      <c r="AI57" s="254" t="str">
        <f t="shared" si="7"/>
        <v/>
      </c>
    </row>
    <row r="58" spans="1:35" s="110" customFormat="1" ht="15.6" thickBot="1" x14ac:dyDescent="0.3">
      <c r="A58" s="264"/>
      <c r="B58" s="246" t="str">
        <f>IF(A58="","",VLOOKUP(A58,LIVRE!$A$8:$AC$315,4))</f>
        <v/>
      </c>
      <c r="C58" s="245" t="str">
        <f>IF(A58="","",VLOOKUP(A58,LIVRE!$A$8:$AC$315,7))</f>
        <v/>
      </c>
      <c r="D58" s="245" t="str">
        <f>IF(A58="","",VLOOKUP(A58,LIVRE!$A$8:$AC$315,10))</f>
        <v/>
      </c>
      <c r="E58" s="247" t="str">
        <f t="shared" si="0"/>
        <v/>
      </c>
      <c r="F58" s="245" t="str">
        <f>IF(A58="","",VLOOKUP(A58,LIVRE!$A$8:$AC$315,8))</f>
        <v/>
      </c>
      <c r="G58" s="245" t="str">
        <f>IF(A58="","",VLOOKUP(A58,LIVRE!$A$8:$AC$315,11))</f>
        <v/>
      </c>
      <c r="H58" s="254" t="str">
        <f t="shared" si="1"/>
        <v/>
      </c>
      <c r="I58" s="128"/>
      <c r="J58" s="264"/>
      <c r="K58" s="246" t="str">
        <f>IF(J58="","",VLOOKUP(J58,LIVRE!$A$8:$AC$315,4))</f>
        <v/>
      </c>
      <c r="L58" s="245" t="str">
        <f>IF(J58="","",VLOOKUP(J58,LIVRE!$A$8:$AC$315,7))</f>
        <v/>
      </c>
      <c r="M58" s="245" t="str">
        <f>IF(J58="","",VLOOKUP(J58,LIVRE!$A$8:$AC$315,10))</f>
        <v/>
      </c>
      <c r="N58" s="247" t="str">
        <f t="shared" si="2"/>
        <v/>
      </c>
      <c r="O58" s="245" t="str">
        <f>IF(J58="","",VLOOKUP(J58,LIVRE!$A$8:$AC$315,8))</f>
        <v/>
      </c>
      <c r="P58" s="245" t="str">
        <f>IF(J58="","",VLOOKUP(J58,LIVRE!$A$8:$AC$315,11))</f>
        <v/>
      </c>
      <c r="Q58" s="254" t="str">
        <f t="shared" si="3"/>
        <v/>
      </c>
      <c r="R58" s="128"/>
      <c r="S58" s="264"/>
      <c r="T58" s="246" t="str">
        <f>IF(S58="","",VLOOKUP(S58,LIVRE!$A$8:$AC$315,4))</f>
        <v/>
      </c>
      <c r="U58" s="245" t="str">
        <f>IF(S58="","",VLOOKUP(S58,LIVRE!$A$8:$AC$315,7))</f>
        <v/>
      </c>
      <c r="V58" s="245" t="str">
        <f>IF(S58="","",VLOOKUP(S58,LIVRE!$A$8:$AC$315,10))</f>
        <v/>
      </c>
      <c r="W58" s="247" t="str">
        <f t="shared" si="4"/>
        <v/>
      </c>
      <c r="X58" s="245" t="str">
        <f>IF(S58="","",VLOOKUP(S58,LIVRE!$A$8:$AC$315,8))</f>
        <v/>
      </c>
      <c r="Y58" s="245" t="str">
        <f>IF(S58="","",VLOOKUP(S58,LIVRE!$A$8:$AC$315,11))</f>
        <v/>
      </c>
      <c r="Z58" s="254" t="str">
        <f t="shared" si="5"/>
        <v/>
      </c>
      <c r="AA58" s="128"/>
      <c r="AB58" s="264"/>
      <c r="AC58" s="246" t="str">
        <f>IF(AB58="","",VLOOKUP(AB58,LIVRE!$A$8:$AC$315,4))</f>
        <v/>
      </c>
      <c r="AD58" s="245" t="str">
        <f>IF(AB58="","",VLOOKUP(AB58,LIVRE!$A$8:$AC$315,7))</f>
        <v/>
      </c>
      <c r="AE58" s="245" t="str">
        <f>IF(AB58="","",VLOOKUP(AB58,LIVRE!$A$8:$AC$315,10))</f>
        <v/>
      </c>
      <c r="AF58" s="247" t="str">
        <f t="shared" si="6"/>
        <v/>
      </c>
      <c r="AG58" s="245" t="str">
        <f>IF(AB58="","",VLOOKUP(AB58,LIVRE!$A$8:$AC$315,8))</f>
        <v/>
      </c>
      <c r="AH58" s="245" t="str">
        <f>IF(AB58="","",VLOOKUP(AB58,LIVRE!$A$8:$AC$315,11))</f>
        <v/>
      </c>
      <c r="AI58" s="254" t="str">
        <f t="shared" si="7"/>
        <v/>
      </c>
    </row>
    <row r="59" spans="1:35" s="110" customFormat="1" ht="15.6" thickBot="1" x14ac:dyDescent="0.3">
      <c r="A59" s="264"/>
      <c r="B59" s="246" t="str">
        <f>IF(A59="","",VLOOKUP(A59,LIVRE!$A$8:$AC$315,4))</f>
        <v/>
      </c>
      <c r="C59" s="245" t="str">
        <f>IF(A59="","",VLOOKUP(A59,LIVRE!$A$8:$AC$315,7))</f>
        <v/>
      </c>
      <c r="D59" s="245" t="str">
        <f>IF(A59="","",VLOOKUP(A59,LIVRE!$A$8:$AC$315,10))</f>
        <v/>
      </c>
      <c r="E59" s="247" t="str">
        <f t="shared" si="0"/>
        <v/>
      </c>
      <c r="F59" s="245" t="str">
        <f>IF(A59="","",VLOOKUP(A59,LIVRE!$A$8:$AC$315,8))</f>
        <v/>
      </c>
      <c r="G59" s="245" t="str">
        <f>IF(A59="","",VLOOKUP(A59,LIVRE!$A$8:$AC$315,11))</f>
        <v/>
      </c>
      <c r="H59" s="254" t="str">
        <f t="shared" si="1"/>
        <v/>
      </c>
      <c r="I59" s="128"/>
      <c r="J59" s="264"/>
      <c r="K59" s="246" t="str">
        <f>IF(J59="","",VLOOKUP(J59,LIVRE!$A$8:$AC$315,4))</f>
        <v/>
      </c>
      <c r="L59" s="245" t="str">
        <f>IF(J59="","",VLOOKUP(J59,LIVRE!$A$8:$AC$315,7))</f>
        <v/>
      </c>
      <c r="M59" s="245" t="str">
        <f>IF(J59="","",VLOOKUP(J59,LIVRE!$A$8:$AC$315,10))</f>
        <v/>
      </c>
      <c r="N59" s="247" t="str">
        <f t="shared" si="2"/>
        <v/>
      </c>
      <c r="O59" s="245" t="str">
        <f>IF(J59="","",VLOOKUP(J59,LIVRE!$A$8:$AC$315,8))</f>
        <v/>
      </c>
      <c r="P59" s="245" t="str">
        <f>IF(J59="","",VLOOKUP(J59,LIVRE!$A$8:$AC$315,11))</f>
        <v/>
      </c>
      <c r="Q59" s="254" t="str">
        <f t="shared" si="3"/>
        <v/>
      </c>
      <c r="R59" s="128"/>
      <c r="S59" s="264"/>
      <c r="T59" s="246" t="str">
        <f>IF(S59="","",VLOOKUP(S59,LIVRE!$A$8:$AC$315,4))</f>
        <v/>
      </c>
      <c r="U59" s="245" t="str">
        <f>IF(S59="","",VLOOKUP(S59,LIVRE!$A$8:$AC$315,7))</f>
        <v/>
      </c>
      <c r="V59" s="245" t="str">
        <f>IF(S59="","",VLOOKUP(S59,LIVRE!$A$8:$AC$315,10))</f>
        <v/>
      </c>
      <c r="W59" s="247" t="str">
        <f t="shared" si="4"/>
        <v/>
      </c>
      <c r="X59" s="245" t="str">
        <f>IF(S59="","",VLOOKUP(S59,LIVRE!$A$8:$AC$315,8))</f>
        <v/>
      </c>
      <c r="Y59" s="245" t="str">
        <f>IF(S59="","",VLOOKUP(S59,LIVRE!$A$8:$AC$315,11))</f>
        <v/>
      </c>
      <c r="Z59" s="254" t="str">
        <f t="shared" si="5"/>
        <v/>
      </c>
      <c r="AA59" s="128"/>
      <c r="AB59" s="264"/>
      <c r="AC59" s="246" t="str">
        <f>IF(AB59="","",VLOOKUP(AB59,LIVRE!$A$8:$AC$315,4))</f>
        <v/>
      </c>
      <c r="AD59" s="245" t="str">
        <f>IF(AB59="","",VLOOKUP(AB59,LIVRE!$A$8:$AC$315,7))</f>
        <v/>
      </c>
      <c r="AE59" s="245" t="str">
        <f>IF(AB59="","",VLOOKUP(AB59,LIVRE!$A$8:$AC$315,10))</f>
        <v/>
      </c>
      <c r="AF59" s="247" t="str">
        <f t="shared" si="6"/>
        <v/>
      </c>
      <c r="AG59" s="245" t="str">
        <f>IF(AB59="","",VLOOKUP(AB59,LIVRE!$A$8:$AC$315,8))</f>
        <v/>
      </c>
      <c r="AH59" s="245" t="str">
        <f>IF(AB59="","",VLOOKUP(AB59,LIVRE!$A$8:$AC$315,11))</f>
        <v/>
      </c>
      <c r="AI59" s="254" t="str">
        <f t="shared" si="7"/>
        <v/>
      </c>
    </row>
    <row r="60" spans="1:35" s="110" customFormat="1" ht="15.6" thickBot="1" x14ac:dyDescent="0.3">
      <c r="A60" s="264"/>
      <c r="B60" s="246" t="str">
        <f>IF(A60="","",VLOOKUP(A60,LIVRE!$A$8:$AC$315,4))</f>
        <v/>
      </c>
      <c r="C60" s="245" t="str">
        <f>IF(A60="","",VLOOKUP(A60,LIVRE!$A$8:$AC$315,7))</f>
        <v/>
      </c>
      <c r="D60" s="245" t="str">
        <f>IF(A60="","",VLOOKUP(A60,LIVRE!$A$8:$AC$315,10))</f>
        <v/>
      </c>
      <c r="E60" s="247" t="str">
        <f t="shared" si="0"/>
        <v/>
      </c>
      <c r="F60" s="245" t="str">
        <f>IF(A60="","",VLOOKUP(A60,LIVRE!$A$8:$AC$315,8))</f>
        <v/>
      </c>
      <c r="G60" s="245" t="str">
        <f>IF(A60="","",VLOOKUP(A60,LIVRE!$A$8:$AC$315,11))</f>
        <v/>
      </c>
      <c r="H60" s="254" t="str">
        <f t="shared" si="1"/>
        <v/>
      </c>
      <c r="I60" s="128"/>
      <c r="J60" s="264"/>
      <c r="K60" s="246" t="str">
        <f>IF(J60="","",VLOOKUP(J60,LIVRE!$A$8:$AC$315,4))</f>
        <v/>
      </c>
      <c r="L60" s="245" t="str">
        <f>IF(J60="","",VLOOKUP(J60,LIVRE!$A$8:$AC$315,7))</f>
        <v/>
      </c>
      <c r="M60" s="245" t="str">
        <f>IF(J60="","",VLOOKUP(J60,LIVRE!$A$8:$AC$315,10))</f>
        <v/>
      </c>
      <c r="N60" s="247" t="str">
        <f t="shared" si="2"/>
        <v/>
      </c>
      <c r="O60" s="245" t="str">
        <f>IF(J60="","",VLOOKUP(J60,LIVRE!$A$8:$AC$315,8))</f>
        <v/>
      </c>
      <c r="P60" s="245" t="str">
        <f>IF(J60="","",VLOOKUP(J60,LIVRE!$A$8:$AC$315,11))</f>
        <v/>
      </c>
      <c r="Q60" s="254" t="str">
        <f t="shared" si="3"/>
        <v/>
      </c>
      <c r="R60" s="128"/>
      <c r="S60" s="264"/>
      <c r="T60" s="246" t="str">
        <f>IF(S60="","",VLOOKUP(S60,LIVRE!$A$8:$AC$315,4))</f>
        <v/>
      </c>
      <c r="U60" s="245" t="str">
        <f>IF(S60="","",VLOOKUP(S60,LIVRE!$A$8:$AC$315,7))</f>
        <v/>
      </c>
      <c r="V60" s="245" t="str">
        <f>IF(S60="","",VLOOKUP(S60,LIVRE!$A$8:$AC$315,10))</f>
        <v/>
      </c>
      <c r="W60" s="247" t="str">
        <f t="shared" si="4"/>
        <v/>
      </c>
      <c r="X60" s="245" t="str">
        <f>IF(S60="","",VLOOKUP(S60,LIVRE!$A$8:$AC$315,8))</f>
        <v/>
      </c>
      <c r="Y60" s="245" t="str">
        <f>IF(S60="","",VLOOKUP(S60,LIVRE!$A$8:$AC$315,11))</f>
        <v/>
      </c>
      <c r="Z60" s="254" t="str">
        <f t="shared" si="5"/>
        <v/>
      </c>
      <c r="AA60" s="128"/>
      <c r="AB60" s="264"/>
      <c r="AC60" s="246" t="str">
        <f>IF(AB60="","",VLOOKUP(AB60,LIVRE!$A$8:$AC$315,4))</f>
        <v/>
      </c>
      <c r="AD60" s="245" t="str">
        <f>IF(AB60="","",VLOOKUP(AB60,LIVRE!$A$8:$AC$315,7))</f>
        <v/>
      </c>
      <c r="AE60" s="245" t="str">
        <f>IF(AB60="","",VLOOKUP(AB60,LIVRE!$A$8:$AC$315,10))</f>
        <v/>
      </c>
      <c r="AF60" s="247" t="str">
        <f t="shared" si="6"/>
        <v/>
      </c>
      <c r="AG60" s="245" t="str">
        <f>IF(AB60="","",VLOOKUP(AB60,LIVRE!$A$8:$AC$315,8))</f>
        <v/>
      </c>
      <c r="AH60" s="245" t="str">
        <f>IF(AB60="","",VLOOKUP(AB60,LIVRE!$A$8:$AC$315,11))</f>
        <v/>
      </c>
      <c r="AI60" s="254" t="str">
        <f t="shared" si="7"/>
        <v/>
      </c>
    </row>
    <row r="61" spans="1:35" s="110" customFormat="1" ht="15.6" thickBot="1" x14ac:dyDescent="0.3">
      <c r="A61" s="264"/>
      <c r="B61" s="246" t="str">
        <f>IF(A61="","",VLOOKUP(A61,LIVRE!$A$8:$AC$315,4))</f>
        <v/>
      </c>
      <c r="C61" s="245" t="str">
        <f>IF(A61="","",VLOOKUP(A61,LIVRE!$A$8:$AC$315,7))</f>
        <v/>
      </c>
      <c r="D61" s="245" t="str">
        <f>IF(A61="","",VLOOKUP(A61,LIVRE!$A$8:$AC$315,10))</f>
        <v/>
      </c>
      <c r="E61" s="247" t="str">
        <f t="shared" si="0"/>
        <v/>
      </c>
      <c r="F61" s="245" t="str">
        <f>IF(A61="","",VLOOKUP(A61,LIVRE!$A$8:$AC$315,8))</f>
        <v/>
      </c>
      <c r="G61" s="245" t="str">
        <f>IF(A61="","",VLOOKUP(A61,LIVRE!$A$8:$AC$315,11))</f>
        <v/>
      </c>
      <c r="H61" s="254" t="str">
        <f t="shared" si="1"/>
        <v/>
      </c>
      <c r="I61" s="128"/>
      <c r="J61" s="264"/>
      <c r="K61" s="246" t="str">
        <f>IF(J61="","",VLOOKUP(J61,LIVRE!$A$8:$AC$315,4))</f>
        <v/>
      </c>
      <c r="L61" s="245" t="str">
        <f>IF(J61="","",VLOOKUP(J61,LIVRE!$A$8:$AC$315,7))</f>
        <v/>
      </c>
      <c r="M61" s="245" t="str">
        <f>IF(J61="","",VLOOKUP(J61,LIVRE!$A$8:$AC$315,10))</f>
        <v/>
      </c>
      <c r="N61" s="247" t="str">
        <f t="shared" si="2"/>
        <v/>
      </c>
      <c r="O61" s="245" t="str">
        <f>IF(J61="","",VLOOKUP(J61,LIVRE!$A$8:$AC$315,8))</f>
        <v/>
      </c>
      <c r="P61" s="245" t="str">
        <f>IF(J61="","",VLOOKUP(J61,LIVRE!$A$8:$AC$315,11))</f>
        <v/>
      </c>
      <c r="Q61" s="254" t="str">
        <f t="shared" si="3"/>
        <v/>
      </c>
      <c r="R61" s="128"/>
      <c r="S61" s="264"/>
      <c r="T61" s="246" t="str">
        <f>IF(S61="","",VLOOKUP(S61,LIVRE!$A$8:$AC$315,4))</f>
        <v/>
      </c>
      <c r="U61" s="245" t="str">
        <f>IF(S61="","",VLOOKUP(S61,LIVRE!$A$8:$AC$315,7))</f>
        <v/>
      </c>
      <c r="V61" s="245" t="str">
        <f>IF(S61="","",VLOOKUP(S61,LIVRE!$A$8:$AC$315,10))</f>
        <v/>
      </c>
      <c r="W61" s="247" t="str">
        <f t="shared" si="4"/>
        <v/>
      </c>
      <c r="X61" s="245" t="str">
        <f>IF(S61="","",VLOOKUP(S61,LIVRE!$A$8:$AC$315,8))</f>
        <v/>
      </c>
      <c r="Y61" s="245" t="str">
        <f>IF(S61="","",VLOOKUP(S61,LIVRE!$A$8:$AC$315,11))</f>
        <v/>
      </c>
      <c r="Z61" s="254" t="str">
        <f t="shared" si="5"/>
        <v/>
      </c>
      <c r="AA61" s="128"/>
      <c r="AB61" s="264"/>
      <c r="AC61" s="246" t="str">
        <f>IF(AB61="","",VLOOKUP(AB61,LIVRE!$A$8:$AC$315,4))</f>
        <v/>
      </c>
      <c r="AD61" s="245" t="str">
        <f>IF(AB61="","",VLOOKUP(AB61,LIVRE!$A$8:$AC$315,7))</f>
        <v/>
      </c>
      <c r="AE61" s="245" t="str">
        <f>IF(AB61="","",VLOOKUP(AB61,LIVRE!$A$8:$AC$315,10))</f>
        <v/>
      </c>
      <c r="AF61" s="247" t="str">
        <f t="shared" si="6"/>
        <v/>
      </c>
      <c r="AG61" s="245" t="str">
        <f>IF(AB61="","",VLOOKUP(AB61,LIVRE!$A$8:$AC$315,8))</f>
        <v/>
      </c>
      <c r="AH61" s="245" t="str">
        <f>IF(AB61="","",VLOOKUP(AB61,LIVRE!$A$8:$AC$315,11))</f>
        <v/>
      </c>
      <c r="AI61" s="254" t="str">
        <f t="shared" si="7"/>
        <v/>
      </c>
    </row>
    <row r="62" spans="1:35" s="110" customFormat="1" ht="15.6" thickBot="1" x14ac:dyDescent="0.3">
      <c r="A62" s="265"/>
      <c r="B62" s="255" t="str">
        <f>IF(A62="","",VLOOKUP(A62,LIVRE!$A$8:$AC$315,4))</f>
        <v/>
      </c>
      <c r="C62" s="256" t="str">
        <f>IF(A62="","",VLOOKUP(A62,LIVRE!$A$8:$AC$315,7))</f>
        <v/>
      </c>
      <c r="D62" s="256" t="str">
        <f>IF(A62="","",VLOOKUP(A62,LIVRE!$A$8:$AC$315,10))</f>
        <v/>
      </c>
      <c r="E62" s="257" t="str">
        <f t="shared" si="0"/>
        <v/>
      </c>
      <c r="F62" s="256" t="str">
        <f>IF(A62="","",VLOOKUP(A62,LIVRE!$A$8:$AC$315,8))</f>
        <v/>
      </c>
      <c r="G62" s="256" t="str">
        <f>IF(A62="","",VLOOKUP(A62,LIVRE!$A$8:$AC$315,11))</f>
        <v/>
      </c>
      <c r="H62" s="258" t="str">
        <f t="shared" si="1"/>
        <v/>
      </c>
      <c r="I62" s="128"/>
      <c r="J62" s="265"/>
      <c r="K62" s="255" t="str">
        <f>IF(J62="","",VLOOKUP(J62,LIVRE!$A$8:$AC$315,4))</f>
        <v/>
      </c>
      <c r="L62" s="256" t="str">
        <f>IF(J62="","",VLOOKUP(J62,LIVRE!$A$8:$AC$315,7))</f>
        <v/>
      </c>
      <c r="M62" s="256" t="str">
        <f>IF(J62="","",VLOOKUP(J62,LIVRE!$A$8:$AC$315,10))</f>
        <v/>
      </c>
      <c r="N62" s="257" t="str">
        <f t="shared" si="2"/>
        <v/>
      </c>
      <c r="O62" s="256" t="str">
        <f>IF(J62="","",VLOOKUP(J62,LIVRE!$A$8:$AC$315,8))</f>
        <v/>
      </c>
      <c r="P62" s="256" t="str">
        <f>IF(J62="","",VLOOKUP(J62,LIVRE!$A$8:$AC$315,11))</f>
        <v/>
      </c>
      <c r="Q62" s="258" t="str">
        <f t="shared" si="3"/>
        <v/>
      </c>
      <c r="R62" s="128"/>
      <c r="S62" s="265"/>
      <c r="T62" s="255" t="str">
        <f>IF(S62="","",VLOOKUP(S62,LIVRE!$A$8:$AC$315,4))</f>
        <v/>
      </c>
      <c r="U62" s="256" t="str">
        <f>IF(S62="","",VLOOKUP(S62,LIVRE!$A$8:$AC$315,7))</f>
        <v/>
      </c>
      <c r="V62" s="256" t="str">
        <f>IF(S62="","",VLOOKUP(S62,LIVRE!$A$8:$AC$315,10))</f>
        <v/>
      </c>
      <c r="W62" s="257" t="str">
        <f t="shared" si="4"/>
        <v/>
      </c>
      <c r="X62" s="256" t="str">
        <f>IF(S62="","",VLOOKUP(S62,LIVRE!$A$8:$AC$315,8))</f>
        <v/>
      </c>
      <c r="Y62" s="256" t="str">
        <f>IF(S62="","",VLOOKUP(S62,LIVRE!$A$8:$AC$315,11))</f>
        <v/>
      </c>
      <c r="Z62" s="258" t="str">
        <f t="shared" si="5"/>
        <v/>
      </c>
      <c r="AA62" s="128"/>
      <c r="AB62" s="265"/>
      <c r="AC62" s="255" t="str">
        <f>IF(AB62="","",VLOOKUP(AB62,LIVRE!$A$8:$AC$315,4))</f>
        <v/>
      </c>
      <c r="AD62" s="256" t="str">
        <f>IF(AB62="","",VLOOKUP(AB62,LIVRE!$A$8:$AC$315,7))</f>
        <v/>
      </c>
      <c r="AE62" s="256" t="str">
        <f>IF(AB62="","",VLOOKUP(AB62,LIVRE!$A$8:$AC$315,10))</f>
        <v/>
      </c>
      <c r="AF62" s="257" t="str">
        <f t="shared" si="6"/>
        <v/>
      </c>
      <c r="AG62" s="256" t="str">
        <f>IF(AB62="","",VLOOKUP(AB62,LIVRE!$A$8:$AC$315,8))</f>
        <v/>
      </c>
      <c r="AH62" s="256" t="str">
        <f>IF(AB62="","",VLOOKUP(AB62,LIVRE!$A$8:$AC$315,11))</f>
        <v/>
      </c>
      <c r="AI62" s="258" t="str">
        <f t="shared" si="7"/>
        <v/>
      </c>
    </row>
    <row r="63" spans="1:35" ht="16.2" thickBot="1" x14ac:dyDescent="0.3">
      <c r="B63" s="129" t="s">
        <v>97</v>
      </c>
      <c r="C63" s="129"/>
      <c r="D63" s="129"/>
      <c r="E63" s="248">
        <f>SUM(E8:E62)</f>
        <v>0</v>
      </c>
      <c r="F63" s="249"/>
      <c r="G63" s="249"/>
      <c r="H63" s="250">
        <f>SUM(H8:H62)</f>
        <v>0</v>
      </c>
      <c r="I63" s="130"/>
      <c r="K63" s="131" t="s">
        <v>97</v>
      </c>
      <c r="L63" s="129"/>
      <c r="M63" s="129"/>
      <c r="N63" s="248">
        <f>SUM(N8:N62)</f>
        <v>0</v>
      </c>
      <c r="O63" s="249"/>
      <c r="P63" s="249"/>
      <c r="Q63" s="250">
        <f>SUM(Q8:Q62)</f>
        <v>0</v>
      </c>
      <c r="R63" s="130"/>
      <c r="T63" s="131" t="s">
        <v>97</v>
      </c>
      <c r="U63" s="129"/>
      <c r="V63" s="129"/>
      <c r="W63" s="248">
        <f>SUM(W8:W62)</f>
        <v>0</v>
      </c>
      <c r="X63" s="249"/>
      <c r="Y63" s="249"/>
      <c r="Z63" s="250">
        <f>SUM(Z8:Z62)</f>
        <v>0</v>
      </c>
      <c r="AA63" s="130"/>
      <c r="AC63" s="131" t="s">
        <v>97</v>
      </c>
      <c r="AD63" s="129"/>
      <c r="AE63" s="129"/>
      <c r="AF63" s="248">
        <f>SUM(AF8:AF62)</f>
        <v>0</v>
      </c>
      <c r="AG63" s="249"/>
      <c r="AH63" s="249"/>
      <c r="AI63" s="250">
        <f>SUM(AI8:AI62)</f>
        <v>0</v>
      </c>
    </row>
  </sheetData>
  <sheetProtection password="ED79" sheet="1" objects="1" scenarios="1"/>
  <mergeCells count="11">
    <mergeCell ref="A6:A7"/>
    <mergeCell ref="J6:J7"/>
    <mergeCell ref="S6:S7"/>
    <mergeCell ref="AB6:AB7"/>
    <mergeCell ref="E2:Q2"/>
    <mergeCell ref="AF2:AI2"/>
    <mergeCell ref="A1:AI1"/>
    <mergeCell ref="AF4:AI4"/>
    <mergeCell ref="E4:H4"/>
    <mergeCell ref="N4:Q4"/>
    <mergeCell ref="W4:Z4"/>
  </mergeCells>
  <conditionalFormatting sqref="B7:D7 K7:M7 T7:V7">
    <cfRule type="cellIs" dxfId="4" priority="1" stopIfTrue="1" operator="lessThan">
      <formula>0</formula>
    </cfRule>
  </conditionalFormatting>
  <conditionalFormatting sqref="AC7:AE7">
    <cfRule type="cellIs" dxfId="3" priority="2" stopIfTrue="1" operator="lessThan">
      <formula>0</formula>
    </cfRule>
  </conditionalFormatting>
  <pageMargins left="0.78749999999999998" right="0.78749999999999998" top="0.51180555555555551" bottom="0.70833333333333337" header="0.51180555555555551" footer="0.51180555555555551"/>
  <pageSetup paperSize="9" scale="49" firstPageNumber="0" orientation="landscape" horizontalDpi="300" verticalDpi="300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5B137-1F72-4A84-B087-9CAB7B5EE187}">
  <sheetPr>
    <pageSetUpPr fitToPage="1"/>
  </sheetPr>
  <dimension ref="A1:AI63"/>
  <sheetViews>
    <sheetView zoomScale="77" zoomScaleNormal="77" workbookViewId="0">
      <pane ySplit="7" topLeftCell="A8" activePane="bottomLeft" state="frozen"/>
      <selection pane="bottomLeft" activeCell="H14" sqref="H14"/>
    </sheetView>
  </sheetViews>
  <sheetFormatPr baseColWidth="10" defaultColWidth="11.44140625" defaultRowHeight="13.2" x14ac:dyDescent="0.25"/>
  <cols>
    <col min="1" max="1" width="6.109375" style="109" customWidth="1"/>
    <col min="2" max="2" width="25.6640625" style="108" customWidth="1"/>
    <col min="3" max="4" width="11.44140625" style="108" hidden="1" customWidth="1"/>
    <col min="5" max="5" width="13.33203125" style="109" customWidth="1"/>
    <col min="6" max="7" width="0" style="109" hidden="1" customWidth="1"/>
    <col min="8" max="8" width="13.44140625" style="109" customWidth="1"/>
    <col min="9" max="9" width="3.6640625" style="109" customWidth="1"/>
    <col min="10" max="10" width="6.109375" style="109" customWidth="1"/>
    <col min="11" max="11" width="25.6640625" style="110" customWidth="1"/>
    <col min="12" max="13" width="0" style="108" hidden="1" customWidth="1"/>
    <col min="14" max="14" width="13.6640625" style="109" customWidth="1"/>
    <col min="15" max="16" width="0" style="109" hidden="1" customWidth="1"/>
    <col min="17" max="17" width="15.109375" style="109" customWidth="1"/>
    <col min="18" max="18" width="3.6640625" style="109" customWidth="1"/>
    <col min="19" max="19" width="6.109375" style="109" customWidth="1"/>
    <col min="20" max="20" width="25.6640625" style="110" customWidth="1"/>
    <col min="21" max="22" width="0" style="108" hidden="1" customWidth="1"/>
    <col min="23" max="23" width="14" style="109" customWidth="1"/>
    <col min="24" max="25" width="0" style="109" hidden="1" customWidth="1"/>
    <col min="26" max="26" width="13.88671875" style="109" customWidth="1"/>
    <col min="27" max="27" width="3.6640625" style="109" customWidth="1"/>
    <col min="28" max="28" width="6.109375" style="109" customWidth="1"/>
    <col min="29" max="29" width="25.6640625" style="110" customWidth="1"/>
    <col min="30" max="31" width="0" style="108" hidden="1" customWidth="1"/>
    <col min="32" max="32" width="14" style="109" customWidth="1"/>
    <col min="33" max="34" width="0" style="109" hidden="1" customWidth="1"/>
    <col min="35" max="35" width="13.88671875" style="109" customWidth="1"/>
    <col min="36" max="16384" width="11.44140625" style="108"/>
  </cols>
  <sheetData>
    <row r="1" spans="1:35" s="111" customFormat="1" ht="36.75" customHeight="1" x14ac:dyDescent="0.25">
      <c r="A1" s="446" t="s">
        <v>80</v>
      </c>
      <c r="B1" s="446"/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  <c r="N1" s="446"/>
      <c r="O1" s="446"/>
      <c r="P1" s="446"/>
      <c r="Q1" s="446"/>
      <c r="R1" s="446"/>
      <c r="S1" s="446"/>
      <c r="T1" s="446"/>
      <c r="U1" s="446"/>
      <c r="V1" s="446"/>
      <c r="W1" s="446"/>
      <c r="X1" s="446"/>
      <c r="Y1" s="446"/>
      <c r="Z1" s="446"/>
      <c r="AA1" s="446"/>
      <c r="AB1" s="446"/>
      <c r="AC1" s="446"/>
      <c r="AD1" s="446"/>
      <c r="AE1" s="446"/>
      <c r="AF1" s="446"/>
      <c r="AG1" s="446"/>
      <c r="AH1" s="446"/>
      <c r="AI1" s="446"/>
    </row>
    <row r="2" spans="1:35" ht="18" customHeight="1" x14ac:dyDescent="0.25">
      <c r="A2" s="112"/>
      <c r="B2" s="113" t="s">
        <v>81</v>
      </c>
      <c r="C2" s="113"/>
      <c r="D2" s="113"/>
      <c r="E2" s="450" t="str">
        <f>Coordonnées!B2&amp;" "&amp;"- "&amp;Coordonnées!B4</f>
        <v xml:space="preserve"> - </v>
      </c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  <c r="R2" s="114"/>
      <c r="S2" s="114"/>
      <c r="U2" s="113"/>
      <c r="V2" s="113"/>
      <c r="AA2" s="115"/>
      <c r="AB2" s="114"/>
      <c r="AC2" s="113" t="s">
        <v>7</v>
      </c>
      <c r="AD2" s="113"/>
      <c r="AE2" s="113"/>
      <c r="AF2" s="445" t="str">
        <f>Coordonnées!B9&amp;"/"&amp;Coordonnées!B10</f>
        <v>2026/2027</v>
      </c>
      <c r="AG2" s="445"/>
      <c r="AH2" s="445"/>
      <c r="AI2" s="445"/>
    </row>
    <row r="3" spans="1:35" ht="13.8" thickBot="1" x14ac:dyDescent="0.3"/>
    <row r="4" spans="1:35" ht="19.5" customHeight="1" thickBot="1" x14ac:dyDescent="0.3">
      <c r="A4" s="112"/>
      <c r="B4" s="243" t="s">
        <v>98</v>
      </c>
      <c r="C4" s="244"/>
      <c r="D4" s="244"/>
      <c r="E4" s="447"/>
      <c r="F4" s="447"/>
      <c r="G4" s="447"/>
      <c r="H4" s="447"/>
      <c r="I4" s="116"/>
      <c r="J4" s="112"/>
      <c r="K4" s="243" t="s">
        <v>99</v>
      </c>
      <c r="L4" s="244"/>
      <c r="M4" s="244"/>
      <c r="N4" s="447"/>
      <c r="O4" s="447"/>
      <c r="P4" s="447"/>
      <c r="Q4" s="447"/>
      <c r="R4" s="117"/>
      <c r="S4" s="112"/>
      <c r="T4" s="243" t="s">
        <v>100</v>
      </c>
      <c r="U4" s="244" t="str">
        <f>IF(P4="","",VLOOKUP(P4,LIVRE!$A$8:$AC$315,8))</f>
        <v/>
      </c>
      <c r="V4" s="244"/>
      <c r="W4" s="447"/>
      <c r="X4" s="447"/>
      <c r="Y4" s="447"/>
      <c r="Z4" s="447"/>
      <c r="AA4" s="116"/>
      <c r="AB4" s="112"/>
      <c r="AC4" s="243" t="s">
        <v>101</v>
      </c>
      <c r="AD4" s="244" t="str">
        <f>IF(Y4="","",VLOOKUP(Y4,LIVRE!$A$8:$AC$315,8))</f>
        <v/>
      </c>
      <c r="AE4" s="244"/>
      <c r="AF4" s="447"/>
      <c r="AG4" s="447"/>
      <c r="AH4" s="447"/>
      <c r="AI4" s="447"/>
    </row>
    <row r="5" spans="1:35" ht="22.5" customHeight="1" thickBot="1" x14ac:dyDescent="0.3">
      <c r="A5" s="118" t="s">
        <v>86</v>
      </c>
      <c r="B5" s="238" t="s">
        <v>87</v>
      </c>
      <c r="C5" s="239"/>
      <c r="D5" s="239"/>
      <c r="E5" s="240" t="s">
        <v>88</v>
      </c>
      <c r="F5" s="241"/>
      <c r="G5" s="241"/>
      <c r="H5" s="242" t="s">
        <v>89</v>
      </c>
      <c r="I5" s="119"/>
      <c r="J5" s="118" t="s">
        <v>86</v>
      </c>
      <c r="K5" s="238" t="s">
        <v>87</v>
      </c>
      <c r="L5" s="239"/>
      <c r="M5" s="239"/>
      <c r="N5" s="240" t="s">
        <v>88</v>
      </c>
      <c r="O5" s="241"/>
      <c r="P5" s="241"/>
      <c r="Q5" s="242" t="s">
        <v>89</v>
      </c>
      <c r="R5" s="119"/>
      <c r="S5" s="118" t="s">
        <v>86</v>
      </c>
      <c r="T5" s="238" t="s">
        <v>87</v>
      </c>
      <c r="U5" s="239"/>
      <c r="V5" s="239"/>
      <c r="W5" s="240" t="s">
        <v>88</v>
      </c>
      <c r="X5" s="241"/>
      <c r="Y5" s="241"/>
      <c r="Z5" s="242" t="s">
        <v>89</v>
      </c>
      <c r="AA5" s="119"/>
      <c r="AB5" s="118" t="s">
        <v>86</v>
      </c>
      <c r="AC5" s="238" t="s">
        <v>87</v>
      </c>
      <c r="AD5" s="239"/>
      <c r="AE5" s="239"/>
      <c r="AF5" s="240" t="s">
        <v>88</v>
      </c>
      <c r="AG5" s="241"/>
      <c r="AH5" s="241"/>
      <c r="AI5" s="242" t="s">
        <v>89</v>
      </c>
    </row>
    <row r="6" spans="1:35" ht="34.5" customHeight="1" thickBot="1" x14ac:dyDescent="0.3">
      <c r="A6" s="448"/>
      <c r="B6" s="120" t="s">
        <v>90</v>
      </c>
      <c r="C6" s="121" t="s">
        <v>91</v>
      </c>
      <c r="D6" s="121" t="s">
        <v>92</v>
      </c>
      <c r="E6" s="259" t="s">
        <v>93</v>
      </c>
      <c r="F6" s="121" t="s">
        <v>94</v>
      </c>
      <c r="G6" s="121" t="s">
        <v>95</v>
      </c>
      <c r="H6" s="261" t="s">
        <v>96</v>
      </c>
      <c r="I6" s="122"/>
      <c r="J6" s="448"/>
      <c r="K6" s="123" t="s">
        <v>90</v>
      </c>
      <c r="L6" s="121" t="s">
        <v>91</v>
      </c>
      <c r="M6" s="121" t="s">
        <v>92</v>
      </c>
      <c r="N6" s="259" t="s">
        <v>93</v>
      </c>
      <c r="O6" s="121" t="s">
        <v>94</v>
      </c>
      <c r="P6" s="121" t="s">
        <v>95</v>
      </c>
      <c r="Q6" s="261" t="s">
        <v>96</v>
      </c>
      <c r="R6" s="122"/>
      <c r="S6" s="448"/>
      <c r="T6" s="123" t="s">
        <v>90</v>
      </c>
      <c r="U6" s="121" t="s">
        <v>91</v>
      </c>
      <c r="V6" s="121" t="s">
        <v>92</v>
      </c>
      <c r="W6" s="259" t="s">
        <v>93</v>
      </c>
      <c r="X6" s="121" t="s">
        <v>94</v>
      </c>
      <c r="Y6" s="121" t="s">
        <v>95</v>
      </c>
      <c r="Z6" s="261" t="s">
        <v>96</v>
      </c>
      <c r="AA6" s="122"/>
      <c r="AB6" s="448"/>
      <c r="AC6" s="123" t="s">
        <v>90</v>
      </c>
      <c r="AD6" s="121" t="s">
        <v>91</v>
      </c>
      <c r="AE6" s="121" t="s">
        <v>92</v>
      </c>
      <c r="AF6" s="259" t="s">
        <v>93</v>
      </c>
      <c r="AG6" s="121" t="s">
        <v>94</v>
      </c>
      <c r="AH6" s="121" t="s">
        <v>95</v>
      </c>
      <c r="AI6" s="261" t="s">
        <v>96</v>
      </c>
    </row>
    <row r="7" spans="1:35" ht="21" thickBot="1" x14ac:dyDescent="0.3">
      <c r="A7" s="449"/>
      <c r="B7" s="124">
        <f>E63-H63</f>
        <v>0</v>
      </c>
      <c r="C7" s="125"/>
      <c r="D7" s="125"/>
      <c r="E7" s="260">
        <f>E63</f>
        <v>0</v>
      </c>
      <c r="F7" s="126"/>
      <c r="G7" s="126"/>
      <c r="H7" s="262">
        <f>H63</f>
        <v>0</v>
      </c>
      <c r="I7" s="127"/>
      <c r="J7" s="449"/>
      <c r="K7" s="124">
        <f>N63-Q63</f>
        <v>0</v>
      </c>
      <c r="L7" s="125"/>
      <c r="M7" s="125"/>
      <c r="N7" s="260">
        <f>N63</f>
        <v>0</v>
      </c>
      <c r="O7" s="126"/>
      <c r="P7" s="126"/>
      <c r="Q7" s="262">
        <f>Q63</f>
        <v>0</v>
      </c>
      <c r="R7" s="127"/>
      <c r="S7" s="449"/>
      <c r="T7" s="124">
        <f>W63-Z63</f>
        <v>0</v>
      </c>
      <c r="U7" s="125"/>
      <c r="V7" s="125"/>
      <c r="W7" s="260">
        <f>W63</f>
        <v>0</v>
      </c>
      <c r="X7" s="126"/>
      <c r="Y7" s="126"/>
      <c r="Z7" s="262">
        <f>Z63</f>
        <v>0</v>
      </c>
      <c r="AA7" s="127"/>
      <c r="AB7" s="449"/>
      <c r="AC7" s="124">
        <f>AF63-AI63</f>
        <v>0</v>
      </c>
      <c r="AD7" s="125"/>
      <c r="AE7" s="125"/>
      <c r="AF7" s="260">
        <f>AF63</f>
        <v>0</v>
      </c>
      <c r="AG7" s="126"/>
      <c r="AH7" s="126"/>
      <c r="AI7" s="262">
        <f>AI63</f>
        <v>0</v>
      </c>
    </row>
    <row r="8" spans="1:35" s="110" customFormat="1" ht="15.6" thickBot="1" x14ac:dyDescent="0.3">
      <c r="A8" s="263"/>
      <c r="B8" s="251" t="str">
        <f>IF(A8="","",VLOOKUP(A8,LIVRE!$A$8:$AC$315,4))</f>
        <v/>
      </c>
      <c r="C8" s="252" t="str">
        <f>IF(A8="","",VLOOKUP(A8,LIVRE!$A$8:$AC$315,7))</f>
        <v/>
      </c>
      <c r="D8" s="252" t="str">
        <f>IF(A8="","",VLOOKUP(A8,LIVRE!$A$8:$AC$315,10))</f>
        <v/>
      </c>
      <c r="E8" s="252" t="str">
        <f t="shared" ref="E8:E62" si="0">IF(A8="","",C8+D8)</f>
        <v/>
      </c>
      <c r="F8" s="252" t="str">
        <f>IF(A8="","",VLOOKUP(A8,LIVRE!$A$8:$AC$315,8))</f>
        <v/>
      </c>
      <c r="G8" s="252" t="str">
        <f>IF(A8="","",VLOOKUP(A8,LIVRE!$A$8:$AC$315,11))</f>
        <v/>
      </c>
      <c r="H8" s="253" t="str">
        <f t="shared" ref="H8:H62" si="1">IF(A8="","",F8+G8)</f>
        <v/>
      </c>
      <c r="I8" s="128"/>
      <c r="J8" s="263"/>
      <c r="K8" s="251" t="str">
        <f>IF(J8="","",VLOOKUP(J8,LIVRE!$A$8:$AC$315,4))</f>
        <v/>
      </c>
      <c r="L8" s="252" t="str">
        <f>IF(J8="","",VLOOKUP(J8,LIVRE!$A$8:$AC$315,7))</f>
        <v/>
      </c>
      <c r="M8" s="252" t="str">
        <f>IF(J8="","",VLOOKUP(J8,LIVRE!$A$8:$AC$315,10))</f>
        <v/>
      </c>
      <c r="N8" s="252" t="str">
        <f t="shared" ref="N8:N62" si="2">IF(J8="","",L8+M8)</f>
        <v/>
      </c>
      <c r="O8" s="252" t="str">
        <f>IF(J8="","",VLOOKUP(J8,LIVRE!$A$8:$AC$315,8))</f>
        <v/>
      </c>
      <c r="P8" s="252" t="str">
        <f>IF(J8="","",VLOOKUP(J8,LIVRE!$A$8:$AC$315,11))</f>
        <v/>
      </c>
      <c r="Q8" s="253" t="str">
        <f t="shared" ref="Q8:Q62" si="3">IF(J8="","",O8+P8)</f>
        <v/>
      </c>
      <c r="R8" s="128"/>
      <c r="S8" s="263"/>
      <c r="T8" s="251" t="str">
        <f>IF(S8="","",VLOOKUP(S8,LIVRE!$A$8:$AC$315,4))</f>
        <v/>
      </c>
      <c r="U8" s="252" t="str">
        <f>IF(S8="","",VLOOKUP(S8,LIVRE!$A$8:$AC$315,7))</f>
        <v/>
      </c>
      <c r="V8" s="252" t="str">
        <f>IF(S8="","",VLOOKUP(S8,LIVRE!$A$8:$AC$315,10))</f>
        <v/>
      </c>
      <c r="W8" s="252" t="str">
        <f t="shared" ref="W8:W62" si="4">IF(S8="","",U8+V8)</f>
        <v/>
      </c>
      <c r="X8" s="252" t="str">
        <f>IF(S8="","",VLOOKUP(S8,LIVRE!$A$8:$AC$315,8))</f>
        <v/>
      </c>
      <c r="Y8" s="252" t="str">
        <f>IF(S8="","",VLOOKUP(S8,LIVRE!$A$8:$AC$315,11))</f>
        <v/>
      </c>
      <c r="Z8" s="253" t="str">
        <f t="shared" ref="Z8:Z62" si="5">IF(S8="","",X8+Y8)</f>
        <v/>
      </c>
      <c r="AA8" s="128"/>
      <c r="AB8" s="263"/>
      <c r="AC8" s="251" t="str">
        <f>IF(AB8="","",VLOOKUP(AB8,LIVRE!$A$8:$AC$315,4))</f>
        <v/>
      </c>
      <c r="AD8" s="252" t="str">
        <f>IF(AB8="","",VLOOKUP(AB8,LIVRE!$A$8:$AC$315,7))</f>
        <v/>
      </c>
      <c r="AE8" s="252" t="str">
        <f>IF(AB8="","",VLOOKUP(AB8,LIVRE!$A$8:$AC$315,10))</f>
        <v/>
      </c>
      <c r="AF8" s="252" t="str">
        <f t="shared" ref="AF8:AF62" si="6">IF(AB8="","",AD8+AE8)</f>
        <v/>
      </c>
      <c r="AG8" s="252" t="str">
        <f>IF(AB8="","",VLOOKUP(AB8,LIVRE!$A$8:$AC$315,8))</f>
        <v/>
      </c>
      <c r="AH8" s="252" t="str">
        <f>IF(AB8="","",VLOOKUP(AB8,LIVRE!$A$8:$AC$315,11))</f>
        <v/>
      </c>
      <c r="AI8" s="253" t="str">
        <f t="shared" ref="AI8:AI62" si="7">IF(AB8="","",AG8+AH8)</f>
        <v/>
      </c>
    </row>
    <row r="9" spans="1:35" s="110" customFormat="1" ht="15.6" thickBot="1" x14ac:dyDescent="0.3">
      <c r="A9" s="264"/>
      <c r="B9" s="246" t="str">
        <f>IF(A9="","",VLOOKUP(A9,LIVRE!$A$8:$AC$315,4))</f>
        <v/>
      </c>
      <c r="C9" s="245" t="str">
        <f>IF(A9="","",VLOOKUP(A9,LIVRE!$A$8:$AC$315,7))</f>
        <v/>
      </c>
      <c r="D9" s="245" t="str">
        <f>IF(A9="","",VLOOKUP(A9,LIVRE!$A$8:$AC$315,10))</f>
        <v/>
      </c>
      <c r="E9" s="247" t="str">
        <f t="shared" si="0"/>
        <v/>
      </c>
      <c r="F9" s="245" t="str">
        <f>IF(A9="","",VLOOKUP(A9,LIVRE!$A$8:$AC$315,8))</f>
        <v/>
      </c>
      <c r="G9" s="245" t="str">
        <f>IF(A9="","",VLOOKUP(A9,LIVRE!$A$8:$AC$315,11))</f>
        <v/>
      </c>
      <c r="H9" s="254" t="str">
        <f t="shared" si="1"/>
        <v/>
      </c>
      <c r="I9" s="128"/>
      <c r="J9" s="264"/>
      <c r="K9" s="246" t="str">
        <f>IF(J9="","",VLOOKUP(J9,LIVRE!$A$8:$AC$315,4))</f>
        <v/>
      </c>
      <c r="L9" s="245" t="str">
        <f>IF(J9="","",VLOOKUP(J9,LIVRE!$A$8:$AC$315,7))</f>
        <v/>
      </c>
      <c r="M9" s="245" t="str">
        <f>IF(J9="","",VLOOKUP(J9,LIVRE!$A$8:$AC$315,10))</f>
        <v/>
      </c>
      <c r="N9" s="247" t="str">
        <f t="shared" si="2"/>
        <v/>
      </c>
      <c r="O9" s="245" t="str">
        <f>IF(J9="","",VLOOKUP(J9,LIVRE!$A$8:$AC$315,8))</f>
        <v/>
      </c>
      <c r="P9" s="245" t="str">
        <f>IF(J9="","",VLOOKUP(J9,LIVRE!$A$8:$AC$315,11))</f>
        <v/>
      </c>
      <c r="Q9" s="254" t="str">
        <f t="shared" si="3"/>
        <v/>
      </c>
      <c r="R9" s="128"/>
      <c r="S9" s="264"/>
      <c r="T9" s="246" t="str">
        <f>IF(S9="","",VLOOKUP(S9,LIVRE!$A$8:$AC$315,4))</f>
        <v/>
      </c>
      <c r="U9" s="245" t="str">
        <f>IF(S9="","",VLOOKUP(S9,LIVRE!$A$8:$AC$315,7))</f>
        <v/>
      </c>
      <c r="V9" s="245" t="str">
        <f>IF(S9="","",VLOOKUP(S9,LIVRE!$A$8:$AC$315,10))</f>
        <v/>
      </c>
      <c r="W9" s="247" t="str">
        <f t="shared" si="4"/>
        <v/>
      </c>
      <c r="X9" s="245" t="str">
        <f>IF(S9="","",VLOOKUP(S9,LIVRE!$A$8:$AC$315,8))</f>
        <v/>
      </c>
      <c r="Y9" s="245" t="str">
        <f>IF(S9="","",VLOOKUP(S9,LIVRE!$A$8:$AC$315,11))</f>
        <v/>
      </c>
      <c r="Z9" s="254" t="str">
        <f t="shared" si="5"/>
        <v/>
      </c>
      <c r="AA9" s="128"/>
      <c r="AB9" s="264"/>
      <c r="AC9" s="246" t="str">
        <f>IF(AB9="","",VLOOKUP(AB9,LIVRE!$A$8:$AC$315,4))</f>
        <v/>
      </c>
      <c r="AD9" s="245" t="str">
        <f>IF(AB9="","",VLOOKUP(AB9,LIVRE!$A$8:$AC$315,7))</f>
        <v/>
      </c>
      <c r="AE9" s="245" t="str">
        <f>IF(AB9="","",VLOOKUP(AB9,LIVRE!$A$8:$AC$315,10))</f>
        <v/>
      </c>
      <c r="AF9" s="247" t="str">
        <f t="shared" si="6"/>
        <v/>
      </c>
      <c r="AG9" s="245" t="str">
        <f>IF(AB9="","",VLOOKUP(AB9,LIVRE!$A$8:$AC$315,8))</f>
        <v/>
      </c>
      <c r="AH9" s="245" t="str">
        <f>IF(AB9="","",VLOOKUP(AB9,LIVRE!$A$8:$AC$315,11))</f>
        <v/>
      </c>
      <c r="AI9" s="254" t="str">
        <f t="shared" si="7"/>
        <v/>
      </c>
    </row>
    <row r="10" spans="1:35" s="110" customFormat="1" ht="15.6" thickBot="1" x14ac:dyDescent="0.3">
      <c r="A10" s="264"/>
      <c r="B10" s="246" t="str">
        <f>IF(A10="","",VLOOKUP(A10,LIVRE!$A$8:$AC$315,4))</f>
        <v/>
      </c>
      <c r="C10" s="245" t="str">
        <f>IF(A10="","",VLOOKUP(A10,LIVRE!$A$8:$AC$315,7))</f>
        <v/>
      </c>
      <c r="D10" s="245" t="str">
        <f>IF(A10="","",VLOOKUP(A10,LIVRE!$A$8:$AC$315,10))</f>
        <v/>
      </c>
      <c r="E10" s="247" t="str">
        <f t="shared" si="0"/>
        <v/>
      </c>
      <c r="F10" s="245" t="str">
        <f>IF(A10="","",VLOOKUP(A10,LIVRE!$A$8:$AC$315,8))</f>
        <v/>
      </c>
      <c r="G10" s="245" t="str">
        <f>IF(A10="","",VLOOKUP(A10,LIVRE!$A$8:$AC$315,11))</f>
        <v/>
      </c>
      <c r="H10" s="254" t="str">
        <f t="shared" si="1"/>
        <v/>
      </c>
      <c r="I10" s="128"/>
      <c r="J10" s="264"/>
      <c r="K10" s="246" t="str">
        <f>IF(J10="","",VLOOKUP(J10,LIVRE!$A$8:$AC$315,4))</f>
        <v/>
      </c>
      <c r="L10" s="245" t="str">
        <f>IF(J10="","",VLOOKUP(J10,LIVRE!$A$8:$AC$315,7))</f>
        <v/>
      </c>
      <c r="M10" s="245" t="str">
        <f>IF(J10="","",VLOOKUP(J10,LIVRE!$A$8:$AC$315,10))</f>
        <v/>
      </c>
      <c r="N10" s="247" t="str">
        <f t="shared" si="2"/>
        <v/>
      </c>
      <c r="O10" s="245" t="str">
        <f>IF(J10="","",VLOOKUP(J10,LIVRE!$A$8:$AC$315,8))</f>
        <v/>
      </c>
      <c r="P10" s="245" t="str">
        <f>IF(J10="","",VLOOKUP(J10,LIVRE!$A$8:$AC$315,11))</f>
        <v/>
      </c>
      <c r="Q10" s="254" t="str">
        <f t="shared" si="3"/>
        <v/>
      </c>
      <c r="R10" s="128"/>
      <c r="S10" s="264"/>
      <c r="T10" s="246" t="str">
        <f>IF(S10="","",VLOOKUP(S10,LIVRE!$A$8:$AC$315,4))</f>
        <v/>
      </c>
      <c r="U10" s="245" t="str">
        <f>IF(S10="","",VLOOKUP(S10,LIVRE!$A$8:$AC$315,7))</f>
        <v/>
      </c>
      <c r="V10" s="245" t="str">
        <f>IF(S10="","",VLOOKUP(S10,LIVRE!$A$8:$AC$315,10))</f>
        <v/>
      </c>
      <c r="W10" s="247" t="str">
        <f t="shared" si="4"/>
        <v/>
      </c>
      <c r="X10" s="245" t="str">
        <f>IF(S10="","",VLOOKUP(S10,LIVRE!$A$8:$AC$315,8))</f>
        <v/>
      </c>
      <c r="Y10" s="245" t="str">
        <f>IF(S10="","",VLOOKUP(S10,LIVRE!$A$8:$AC$315,11))</f>
        <v/>
      </c>
      <c r="Z10" s="254" t="str">
        <f t="shared" si="5"/>
        <v/>
      </c>
      <c r="AA10" s="128"/>
      <c r="AB10" s="264"/>
      <c r="AC10" s="246" t="str">
        <f>IF(AB10="","",VLOOKUP(AB10,LIVRE!$A$8:$AC$315,4))</f>
        <v/>
      </c>
      <c r="AD10" s="245" t="str">
        <f>IF(AB10="","",VLOOKUP(AB10,LIVRE!$A$8:$AC$315,7))</f>
        <v/>
      </c>
      <c r="AE10" s="245" t="str">
        <f>IF(AB10="","",VLOOKUP(AB10,LIVRE!$A$8:$AC$315,10))</f>
        <v/>
      </c>
      <c r="AF10" s="247" t="str">
        <f t="shared" si="6"/>
        <v/>
      </c>
      <c r="AG10" s="245" t="str">
        <f>IF(AB10="","",VLOOKUP(AB10,LIVRE!$A$8:$AC$315,8))</f>
        <v/>
      </c>
      <c r="AH10" s="245" t="str">
        <f>IF(AB10="","",VLOOKUP(AB10,LIVRE!$A$8:$AC$315,11))</f>
        <v/>
      </c>
      <c r="AI10" s="254" t="str">
        <f t="shared" si="7"/>
        <v/>
      </c>
    </row>
    <row r="11" spans="1:35" s="110" customFormat="1" ht="15.6" thickBot="1" x14ac:dyDescent="0.3">
      <c r="A11" s="264"/>
      <c r="B11" s="246" t="str">
        <f>IF(A11="","",VLOOKUP(A11,LIVRE!$A$8:$AC$315,4))</f>
        <v/>
      </c>
      <c r="C11" s="245" t="str">
        <f>IF(A11="","",VLOOKUP(A11,LIVRE!$A$8:$AC$315,7))</f>
        <v/>
      </c>
      <c r="D11" s="245" t="str">
        <f>IF(A11="","",VLOOKUP(A11,LIVRE!$A$8:$AC$315,10))</f>
        <v/>
      </c>
      <c r="E11" s="247" t="str">
        <f t="shared" si="0"/>
        <v/>
      </c>
      <c r="F11" s="245" t="str">
        <f>IF(A11="","",VLOOKUP(A11,LIVRE!$A$8:$AC$315,8))</f>
        <v/>
      </c>
      <c r="G11" s="245" t="str">
        <f>IF(A11="","",VLOOKUP(A11,LIVRE!$A$8:$AC$315,11))</f>
        <v/>
      </c>
      <c r="H11" s="254" t="str">
        <f t="shared" si="1"/>
        <v/>
      </c>
      <c r="I11" s="128"/>
      <c r="J11" s="264"/>
      <c r="K11" s="246" t="str">
        <f>IF(J11="","",VLOOKUP(J11,LIVRE!$A$8:$AC$315,4))</f>
        <v/>
      </c>
      <c r="L11" s="245" t="str">
        <f>IF(J11="","",VLOOKUP(J11,LIVRE!$A$8:$AC$315,7))</f>
        <v/>
      </c>
      <c r="M11" s="245" t="str">
        <f>IF(J11="","",VLOOKUP(J11,LIVRE!$A$8:$AC$315,10))</f>
        <v/>
      </c>
      <c r="N11" s="247" t="str">
        <f t="shared" si="2"/>
        <v/>
      </c>
      <c r="O11" s="245" t="str">
        <f>IF(J11="","",VLOOKUP(J11,LIVRE!$A$8:$AC$315,8))</f>
        <v/>
      </c>
      <c r="P11" s="245" t="str">
        <f>IF(J11="","",VLOOKUP(J11,LIVRE!$A$8:$AC$315,11))</f>
        <v/>
      </c>
      <c r="Q11" s="254" t="str">
        <f t="shared" si="3"/>
        <v/>
      </c>
      <c r="R11" s="128"/>
      <c r="S11" s="264"/>
      <c r="T11" s="246" t="str">
        <f>IF(S11="","",VLOOKUP(S11,LIVRE!$A$8:$AC$315,4))</f>
        <v/>
      </c>
      <c r="U11" s="245" t="str">
        <f>IF(S11="","",VLOOKUP(S11,LIVRE!$A$8:$AC$315,7))</f>
        <v/>
      </c>
      <c r="V11" s="245" t="str">
        <f>IF(S11="","",VLOOKUP(S11,LIVRE!$A$8:$AC$315,10))</f>
        <v/>
      </c>
      <c r="W11" s="247" t="str">
        <f t="shared" si="4"/>
        <v/>
      </c>
      <c r="X11" s="245" t="str">
        <f>IF(S11="","",VLOOKUP(S11,LIVRE!$A$8:$AC$315,8))</f>
        <v/>
      </c>
      <c r="Y11" s="245" t="str">
        <f>IF(S11="","",VLOOKUP(S11,LIVRE!$A$8:$AC$315,11))</f>
        <v/>
      </c>
      <c r="Z11" s="254" t="str">
        <f t="shared" si="5"/>
        <v/>
      </c>
      <c r="AA11" s="128"/>
      <c r="AB11" s="264"/>
      <c r="AC11" s="246" t="str">
        <f>IF(AB11="","",VLOOKUP(AB11,LIVRE!$A$8:$AC$315,4))</f>
        <v/>
      </c>
      <c r="AD11" s="245" t="str">
        <f>IF(AB11="","",VLOOKUP(AB11,LIVRE!$A$8:$AC$315,7))</f>
        <v/>
      </c>
      <c r="AE11" s="245" t="str">
        <f>IF(AB11="","",VLOOKUP(AB11,LIVRE!$A$8:$AC$315,10))</f>
        <v/>
      </c>
      <c r="AF11" s="247" t="str">
        <f t="shared" si="6"/>
        <v/>
      </c>
      <c r="AG11" s="245" t="str">
        <f>IF(AB11="","",VLOOKUP(AB11,LIVRE!$A$8:$AC$315,8))</f>
        <v/>
      </c>
      <c r="AH11" s="245" t="str">
        <f>IF(AB11="","",VLOOKUP(AB11,LIVRE!$A$8:$AC$315,11))</f>
        <v/>
      </c>
      <c r="AI11" s="254" t="str">
        <f t="shared" si="7"/>
        <v/>
      </c>
    </row>
    <row r="12" spans="1:35" s="110" customFormat="1" ht="12.75" customHeight="1" thickBot="1" x14ac:dyDescent="0.3">
      <c r="A12" s="264"/>
      <c r="B12" s="246" t="str">
        <f>IF(A12="","",VLOOKUP(A12,LIVRE!$A$8:$AC$315,4))</f>
        <v/>
      </c>
      <c r="C12" s="245" t="str">
        <f>IF(A12="","",VLOOKUP(A12,LIVRE!$A$8:$AC$315,7))</f>
        <v/>
      </c>
      <c r="D12" s="245" t="str">
        <f>IF(A12="","",VLOOKUP(A12,LIVRE!$A$8:$AC$315,10))</f>
        <v/>
      </c>
      <c r="E12" s="247" t="str">
        <f t="shared" si="0"/>
        <v/>
      </c>
      <c r="F12" s="245" t="str">
        <f>IF(A12="","",VLOOKUP(A12,LIVRE!$A$8:$AC$315,8))</f>
        <v/>
      </c>
      <c r="G12" s="245" t="str">
        <f>IF(A12="","",VLOOKUP(A12,LIVRE!$A$8:$AC$315,11))</f>
        <v/>
      </c>
      <c r="H12" s="254" t="str">
        <f t="shared" si="1"/>
        <v/>
      </c>
      <c r="I12" s="128"/>
      <c r="J12" s="264"/>
      <c r="K12" s="246" t="str">
        <f>IF(J12="","",VLOOKUP(J12,LIVRE!$A$8:$AC$315,4))</f>
        <v/>
      </c>
      <c r="L12" s="245" t="str">
        <f>IF(J12="","",VLOOKUP(J12,LIVRE!$A$8:$AC$315,7))</f>
        <v/>
      </c>
      <c r="M12" s="245" t="str">
        <f>IF(J12="","",VLOOKUP(J12,LIVRE!$A$8:$AC$315,10))</f>
        <v/>
      </c>
      <c r="N12" s="247" t="str">
        <f t="shared" si="2"/>
        <v/>
      </c>
      <c r="O12" s="245" t="str">
        <f>IF(J12="","",VLOOKUP(J12,LIVRE!$A$8:$AC$315,8))</f>
        <v/>
      </c>
      <c r="P12" s="245" t="str">
        <f>IF(J12="","",VLOOKUP(J12,LIVRE!$A$8:$AC$315,11))</f>
        <v/>
      </c>
      <c r="Q12" s="254" t="str">
        <f t="shared" si="3"/>
        <v/>
      </c>
      <c r="R12" s="128"/>
      <c r="S12" s="264"/>
      <c r="T12" s="246" t="str">
        <f>IF(S12="","",VLOOKUP(S12,LIVRE!$A$8:$AC$315,4))</f>
        <v/>
      </c>
      <c r="U12" s="245" t="str">
        <f>IF(S12="","",VLOOKUP(S12,LIVRE!$A$8:$AC$315,7))</f>
        <v/>
      </c>
      <c r="V12" s="245" t="str">
        <f>IF(S12="","",VLOOKUP(S12,LIVRE!$A$8:$AC$315,10))</f>
        <v/>
      </c>
      <c r="W12" s="247" t="str">
        <f t="shared" si="4"/>
        <v/>
      </c>
      <c r="X12" s="245" t="str">
        <f>IF(S12="","",VLOOKUP(S12,LIVRE!$A$8:$AC$315,8))</f>
        <v/>
      </c>
      <c r="Y12" s="245" t="str">
        <f>IF(S12="","",VLOOKUP(S12,LIVRE!$A$8:$AC$315,11))</f>
        <v/>
      </c>
      <c r="Z12" s="254" t="str">
        <f t="shared" si="5"/>
        <v/>
      </c>
      <c r="AA12" s="128"/>
      <c r="AB12" s="264"/>
      <c r="AC12" s="246" t="str">
        <f>IF(AB12="","",VLOOKUP(AB12,LIVRE!$A$8:$AC$315,4))</f>
        <v/>
      </c>
      <c r="AD12" s="245" t="str">
        <f>IF(AB12="","",VLOOKUP(AB12,LIVRE!$A$8:$AC$315,7))</f>
        <v/>
      </c>
      <c r="AE12" s="245" t="str">
        <f>IF(AB12="","",VLOOKUP(AB12,LIVRE!$A$8:$AC$315,10))</f>
        <v/>
      </c>
      <c r="AF12" s="247" t="str">
        <f t="shared" si="6"/>
        <v/>
      </c>
      <c r="AG12" s="245" t="str">
        <f>IF(AB12="","",VLOOKUP(AB12,LIVRE!$A$8:$AC$315,8))</f>
        <v/>
      </c>
      <c r="AH12" s="245" t="str">
        <f>IF(AB12="","",VLOOKUP(AB12,LIVRE!$A$8:$AC$315,11))</f>
        <v/>
      </c>
      <c r="AI12" s="254" t="str">
        <f t="shared" si="7"/>
        <v/>
      </c>
    </row>
    <row r="13" spans="1:35" s="110" customFormat="1" ht="15.6" thickBot="1" x14ac:dyDescent="0.3">
      <c r="A13" s="264"/>
      <c r="B13" s="246" t="str">
        <f>IF(A13="","",VLOOKUP(A13,LIVRE!$A$8:$AC$315,4))</f>
        <v/>
      </c>
      <c r="C13" s="245" t="str">
        <f>IF(A13="","",VLOOKUP(A13,LIVRE!$A$8:$AC$315,7))</f>
        <v/>
      </c>
      <c r="D13" s="245" t="str">
        <f>IF(A13="","",VLOOKUP(A13,LIVRE!$A$8:$AC$315,10))</f>
        <v/>
      </c>
      <c r="E13" s="247" t="str">
        <f t="shared" si="0"/>
        <v/>
      </c>
      <c r="F13" s="245" t="str">
        <f>IF(A13="","",VLOOKUP(A13,LIVRE!$A$8:$AC$315,8))</f>
        <v/>
      </c>
      <c r="G13" s="245" t="str">
        <f>IF(A13="","",VLOOKUP(A13,LIVRE!$A$8:$AC$315,11))</f>
        <v/>
      </c>
      <c r="H13" s="254" t="str">
        <f t="shared" si="1"/>
        <v/>
      </c>
      <c r="I13" s="128"/>
      <c r="J13" s="264"/>
      <c r="K13" s="246" t="str">
        <f>IF(J13="","",VLOOKUP(J13,LIVRE!$A$8:$AC$315,4))</f>
        <v/>
      </c>
      <c r="L13" s="245" t="str">
        <f>IF(J13="","",VLOOKUP(J13,LIVRE!$A$8:$AC$315,7))</f>
        <v/>
      </c>
      <c r="M13" s="245" t="str">
        <f>IF(J13="","",VLOOKUP(J13,LIVRE!$A$8:$AC$315,10))</f>
        <v/>
      </c>
      <c r="N13" s="247" t="str">
        <f t="shared" si="2"/>
        <v/>
      </c>
      <c r="O13" s="245" t="str">
        <f>IF(J13="","",VLOOKUP(J13,LIVRE!$A$8:$AC$315,8))</f>
        <v/>
      </c>
      <c r="P13" s="245" t="str">
        <f>IF(J13="","",VLOOKUP(J13,LIVRE!$A$8:$AC$315,11))</f>
        <v/>
      </c>
      <c r="Q13" s="254" t="str">
        <f t="shared" si="3"/>
        <v/>
      </c>
      <c r="R13" s="128"/>
      <c r="S13" s="264"/>
      <c r="T13" s="246" t="str">
        <f>IF(S13="","",VLOOKUP(S13,LIVRE!$A$8:$AC$315,4))</f>
        <v/>
      </c>
      <c r="U13" s="245" t="str">
        <f>IF(S13="","",VLOOKUP(S13,LIVRE!$A$8:$AC$315,7))</f>
        <v/>
      </c>
      <c r="V13" s="245" t="str">
        <f>IF(S13="","",VLOOKUP(S13,LIVRE!$A$8:$AC$315,10))</f>
        <v/>
      </c>
      <c r="W13" s="247" t="str">
        <f t="shared" si="4"/>
        <v/>
      </c>
      <c r="X13" s="245" t="str">
        <f>IF(S13="","",VLOOKUP(S13,LIVRE!$A$8:$AC$315,8))</f>
        <v/>
      </c>
      <c r="Y13" s="245" t="str">
        <f>IF(S13="","",VLOOKUP(S13,LIVRE!$A$8:$AC$315,11))</f>
        <v/>
      </c>
      <c r="Z13" s="254" t="str">
        <f t="shared" si="5"/>
        <v/>
      </c>
      <c r="AA13" s="128"/>
      <c r="AB13" s="264"/>
      <c r="AC13" s="246" t="str">
        <f>IF(AB13="","",VLOOKUP(AB13,LIVRE!$A$8:$AC$315,4))</f>
        <v/>
      </c>
      <c r="AD13" s="245" t="str">
        <f>IF(AB13="","",VLOOKUP(AB13,LIVRE!$A$8:$AC$315,7))</f>
        <v/>
      </c>
      <c r="AE13" s="245" t="str">
        <f>IF(AB13="","",VLOOKUP(AB13,LIVRE!$A$8:$AC$315,10))</f>
        <v/>
      </c>
      <c r="AF13" s="247" t="str">
        <f t="shared" si="6"/>
        <v/>
      </c>
      <c r="AG13" s="245" t="str">
        <f>IF(AB13="","",VLOOKUP(AB13,LIVRE!$A$8:$AC$315,8))</f>
        <v/>
      </c>
      <c r="AH13" s="245" t="str">
        <f>IF(AB13="","",VLOOKUP(AB13,LIVRE!$A$8:$AC$315,11))</f>
        <v/>
      </c>
      <c r="AI13" s="254" t="str">
        <f t="shared" si="7"/>
        <v/>
      </c>
    </row>
    <row r="14" spans="1:35" s="110" customFormat="1" ht="15.6" thickBot="1" x14ac:dyDescent="0.3">
      <c r="A14" s="264"/>
      <c r="B14" s="246" t="str">
        <f>IF(A14="","",VLOOKUP(A14,LIVRE!$A$8:$AC$315,4))</f>
        <v/>
      </c>
      <c r="C14" s="245" t="str">
        <f>IF(A14="","",VLOOKUP(A14,LIVRE!$A$8:$AC$315,7))</f>
        <v/>
      </c>
      <c r="D14" s="245" t="str">
        <f>IF(A14="","",VLOOKUP(A14,LIVRE!$A$8:$AC$315,10))</f>
        <v/>
      </c>
      <c r="E14" s="247" t="str">
        <f t="shared" si="0"/>
        <v/>
      </c>
      <c r="F14" s="245" t="str">
        <f>IF(A14="","",VLOOKUP(A14,LIVRE!$A$8:$AC$315,8))</f>
        <v/>
      </c>
      <c r="G14" s="245" t="str">
        <f>IF(A14="","",VLOOKUP(A14,LIVRE!$A$8:$AC$315,11))</f>
        <v/>
      </c>
      <c r="H14" s="254" t="str">
        <f t="shared" si="1"/>
        <v/>
      </c>
      <c r="I14" s="128"/>
      <c r="J14" s="264"/>
      <c r="K14" s="246" t="str">
        <f>IF(J14="","",VLOOKUP(J14,LIVRE!$A$8:$AC$315,4))</f>
        <v/>
      </c>
      <c r="L14" s="245" t="str">
        <f>IF(J14="","",VLOOKUP(J14,LIVRE!$A$8:$AC$315,7))</f>
        <v/>
      </c>
      <c r="M14" s="245" t="str">
        <f>IF(J14="","",VLOOKUP(J14,LIVRE!$A$8:$AC$315,10))</f>
        <v/>
      </c>
      <c r="N14" s="247" t="str">
        <f t="shared" si="2"/>
        <v/>
      </c>
      <c r="O14" s="245" t="str">
        <f>IF(J14="","",VLOOKUP(J14,LIVRE!$A$8:$AC$315,8))</f>
        <v/>
      </c>
      <c r="P14" s="245" t="str">
        <f>IF(J14="","",VLOOKUP(J14,LIVRE!$A$8:$AC$315,11))</f>
        <v/>
      </c>
      <c r="Q14" s="254" t="str">
        <f t="shared" si="3"/>
        <v/>
      </c>
      <c r="R14" s="128"/>
      <c r="S14" s="264"/>
      <c r="T14" s="246" t="str">
        <f>IF(S14="","",VLOOKUP(S14,LIVRE!$A$8:$AC$315,4))</f>
        <v/>
      </c>
      <c r="U14" s="245" t="str">
        <f>IF(S14="","",VLOOKUP(S14,LIVRE!$A$8:$AC$315,7))</f>
        <v/>
      </c>
      <c r="V14" s="245" t="str">
        <f>IF(S14="","",VLOOKUP(S14,LIVRE!$A$8:$AC$315,10))</f>
        <v/>
      </c>
      <c r="W14" s="247" t="str">
        <f t="shared" si="4"/>
        <v/>
      </c>
      <c r="X14" s="245" t="str">
        <f>IF(S14="","",VLOOKUP(S14,LIVRE!$A$8:$AC$315,8))</f>
        <v/>
      </c>
      <c r="Y14" s="245" t="str">
        <f>IF(S14="","",VLOOKUP(S14,LIVRE!$A$8:$AC$315,11))</f>
        <v/>
      </c>
      <c r="Z14" s="254" t="str">
        <f t="shared" si="5"/>
        <v/>
      </c>
      <c r="AA14" s="128"/>
      <c r="AB14" s="264"/>
      <c r="AC14" s="246" t="str">
        <f>IF(AB14="","",VLOOKUP(AB14,LIVRE!$A$8:$AC$315,4))</f>
        <v/>
      </c>
      <c r="AD14" s="245" t="str">
        <f>IF(AB14="","",VLOOKUP(AB14,LIVRE!$A$8:$AC$315,7))</f>
        <v/>
      </c>
      <c r="AE14" s="245" t="str">
        <f>IF(AB14="","",VLOOKUP(AB14,LIVRE!$A$8:$AC$315,10))</f>
        <v/>
      </c>
      <c r="AF14" s="247" t="str">
        <f t="shared" si="6"/>
        <v/>
      </c>
      <c r="AG14" s="245" t="str">
        <f>IF(AB14="","",VLOOKUP(AB14,LIVRE!$A$8:$AC$315,8))</f>
        <v/>
      </c>
      <c r="AH14" s="245" t="str">
        <f>IF(AB14="","",VLOOKUP(AB14,LIVRE!$A$8:$AC$315,11))</f>
        <v/>
      </c>
      <c r="AI14" s="254" t="str">
        <f t="shared" si="7"/>
        <v/>
      </c>
    </row>
    <row r="15" spans="1:35" s="110" customFormat="1" ht="15.6" thickBot="1" x14ac:dyDescent="0.3">
      <c r="A15" s="264"/>
      <c r="B15" s="246" t="str">
        <f>IF(A15="","",VLOOKUP(A15,LIVRE!$A$8:$AC$315,4))</f>
        <v/>
      </c>
      <c r="C15" s="245" t="str">
        <f>IF(A15="","",VLOOKUP(A15,LIVRE!$A$8:$AC$315,7))</f>
        <v/>
      </c>
      <c r="D15" s="245" t="str">
        <f>IF(A15="","",VLOOKUP(A15,LIVRE!$A$8:$AC$315,10))</f>
        <v/>
      </c>
      <c r="E15" s="247" t="str">
        <f t="shared" si="0"/>
        <v/>
      </c>
      <c r="F15" s="245" t="str">
        <f>IF(A15="","",VLOOKUP(A15,LIVRE!$A$8:$AC$315,8))</f>
        <v/>
      </c>
      <c r="G15" s="245" t="str">
        <f>IF(A15="","",VLOOKUP(A15,LIVRE!$A$8:$AC$315,11))</f>
        <v/>
      </c>
      <c r="H15" s="254" t="str">
        <f t="shared" si="1"/>
        <v/>
      </c>
      <c r="I15" s="128"/>
      <c r="J15" s="264"/>
      <c r="K15" s="246" t="str">
        <f>IF(J15="","",VLOOKUP(J15,LIVRE!$A$8:$AC$315,4))</f>
        <v/>
      </c>
      <c r="L15" s="245" t="str">
        <f>IF(J15="","",VLOOKUP(J15,LIVRE!$A$8:$AC$315,7))</f>
        <v/>
      </c>
      <c r="M15" s="245" t="str">
        <f>IF(J15="","",VLOOKUP(J15,LIVRE!$A$8:$AC$315,10))</f>
        <v/>
      </c>
      <c r="N15" s="247" t="str">
        <f t="shared" si="2"/>
        <v/>
      </c>
      <c r="O15" s="245" t="str">
        <f>IF(J15="","",VLOOKUP(J15,LIVRE!$A$8:$AC$315,8))</f>
        <v/>
      </c>
      <c r="P15" s="245" t="str">
        <f>IF(J15="","",VLOOKUP(J15,LIVRE!$A$8:$AC$315,11))</f>
        <v/>
      </c>
      <c r="Q15" s="254" t="str">
        <f t="shared" si="3"/>
        <v/>
      </c>
      <c r="R15" s="128"/>
      <c r="S15" s="264"/>
      <c r="T15" s="246" t="str">
        <f>IF(S15="","",VLOOKUP(S15,LIVRE!$A$8:$AC$315,4))</f>
        <v/>
      </c>
      <c r="U15" s="245" t="str">
        <f>IF(S15="","",VLOOKUP(S15,LIVRE!$A$8:$AC$315,7))</f>
        <v/>
      </c>
      <c r="V15" s="245" t="str">
        <f>IF(S15="","",VLOOKUP(S15,LIVRE!$A$8:$AC$315,10))</f>
        <v/>
      </c>
      <c r="W15" s="247" t="str">
        <f t="shared" si="4"/>
        <v/>
      </c>
      <c r="X15" s="245" t="str">
        <f>IF(S15="","",VLOOKUP(S15,LIVRE!$A$8:$AC$315,8))</f>
        <v/>
      </c>
      <c r="Y15" s="245" t="str">
        <f>IF(S15="","",VLOOKUP(S15,LIVRE!$A$8:$AC$315,11))</f>
        <v/>
      </c>
      <c r="Z15" s="254" t="str">
        <f t="shared" si="5"/>
        <v/>
      </c>
      <c r="AA15" s="128"/>
      <c r="AB15" s="264"/>
      <c r="AC15" s="246" t="str">
        <f>IF(AB15="","",VLOOKUP(AB15,LIVRE!$A$8:$AC$315,4))</f>
        <v/>
      </c>
      <c r="AD15" s="245" t="str">
        <f>IF(AB15="","",VLOOKUP(AB15,LIVRE!$A$8:$AC$315,7))</f>
        <v/>
      </c>
      <c r="AE15" s="245" t="str">
        <f>IF(AB15="","",VLOOKUP(AB15,LIVRE!$A$8:$AC$315,10))</f>
        <v/>
      </c>
      <c r="AF15" s="247" t="str">
        <f t="shared" si="6"/>
        <v/>
      </c>
      <c r="AG15" s="245" t="str">
        <f>IF(AB15="","",VLOOKUP(AB15,LIVRE!$A$8:$AC$315,8))</f>
        <v/>
      </c>
      <c r="AH15" s="245" t="str">
        <f>IF(AB15="","",VLOOKUP(AB15,LIVRE!$A$8:$AC$315,11))</f>
        <v/>
      </c>
      <c r="AI15" s="254" t="str">
        <f t="shared" si="7"/>
        <v/>
      </c>
    </row>
    <row r="16" spans="1:35" s="110" customFormat="1" ht="15.6" thickBot="1" x14ac:dyDescent="0.3">
      <c r="A16" s="264"/>
      <c r="B16" s="246" t="str">
        <f>IF(A16="","",VLOOKUP(A16,LIVRE!$A$8:$AC$315,4))</f>
        <v/>
      </c>
      <c r="C16" s="245" t="str">
        <f>IF(A16="","",VLOOKUP(A16,LIVRE!$A$8:$AC$315,7))</f>
        <v/>
      </c>
      <c r="D16" s="245" t="str">
        <f>IF(A16="","",VLOOKUP(A16,LIVRE!$A$8:$AC$315,10))</f>
        <v/>
      </c>
      <c r="E16" s="247" t="str">
        <f t="shared" si="0"/>
        <v/>
      </c>
      <c r="F16" s="245" t="str">
        <f>IF(A16="","",VLOOKUP(A16,LIVRE!$A$8:$AC$315,8))</f>
        <v/>
      </c>
      <c r="G16" s="245" t="str">
        <f>IF(A16="","",VLOOKUP(A16,LIVRE!$A$8:$AC$315,11))</f>
        <v/>
      </c>
      <c r="H16" s="254" t="str">
        <f t="shared" si="1"/>
        <v/>
      </c>
      <c r="I16" s="128"/>
      <c r="J16" s="264"/>
      <c r="K16" s="246" t="str">
        <f>IF(J16="","",VLOOKUP(J16,LIVRE!$A$8:$AC$315,4))</f>
        <v/>
      </c>
      <c r="L16" s="245" t="str">
        <f>IF(J16="","",VLOOKUP(J16,LIVRE!$A$8:$AC$315,7))</f>
        <v/>
      </c>
      <c r="M16" s="245" t="str">
        <f>IF(J16="","",VLOOKUP(J16,LIVRE!$A$8:$AC$315,10))</f>
        <v/>
      </c>
      <c r="N16" s="247" t="str">
        <f t="shared" si="2"/>
        <v/>
      </c>
      <c r="O16" s="245" t="str">
        <f>IF(J16="","",VLOOKUP(J16,LIVRE!$A$8:$AC$315,8))</f>
        <v/>
      </c>
      <c r="P16" s="245" t="str">
        <f>IF(J16="","",VLOOKUP(J16,LIVRE!$A$8:$AC$315,11))</f>
        <v/>
      </c>
      <c r="Q16" s="254" t="str">
        <f t="shared" si="3"/>
        <v/>
      </c>
      <c r="R16" s="128"/>
      <c r="S16" s="264"/>
      <c r="T16" s="246" t="str">
        <f>IF(S16="","",VLOOKUP(S16,LIVRE!$A$8:$AC$315,4))</f>
        <v/>
      </c>
      <c r="U16" s="245" t="str">
        <f>IF(S16="","",VLOOKUP(S16,LIVRE!$A$8:$AC$315,7))</f>
        <v/>
      </c>
      <c r="V16" s="245" t="str">
        <f>IF(S16="","",VLOOKUP(S16,LIVRE!$A$8:$AC$315,10))</f>
        <v/>
      </c>
      <c r="W16" s="247" t="str">
        <f t="shared" si="4"/>
        <v/>
      </c>
      <c r="X16" s="245" t="str">
        <f>IF(S16="","",VLOOKUP(S16,LIVRE!$A$8:$AC$315,8))</f>
        <v/>
      </c>
      <c r="Y16" s="245" t="str">
        <f>IF(S16="","",VLOOKUP(S16,LIVRE!$A$8:$AC$315,11))</f>
        <v/>
      </c>
      <c r="Z16" s="254" t="str">
        <f t="shared" si="5"/>
        <v/>
      </c>
      <c r="AA16" s="128"/>
      <c r="AB16" s="264"/>
      <c r="AC16" s="246" t="str">
        <f>IF(AB16="","",VLOOKUP(AB16,LIVRE!$A$8:$AC$315,4))</f>
        <v/>
      </c>
      <c r="AD16" s="245" t="str">
        <f>IF(AB16="","",VLOOKUP(AB16,LIVRE!$A$8:$AC$315,7))</f>
        <v/>
      </c>
      <c r="AE16" s="245" t="str">
        <f>IF(AB16="","",VLOOKUP(AB16,LIVRE!$A$8:$AC$315,10))</f>
        <v/>
      </c>
      <c r="AF16" s="247" t="str">
        <f t="shared" si="6"/>
        <v/>
      </c>
      <c r="AG16" s="245" t="str">
        <f>IF(AB16="","",VLOOKUP(AB16,LIVRE!$A$8:$AC$315,8))</f>
        <v/>
      </c>
      <c r="AH16" s="245" t="str">
        <f>IF(AB16="","",VLOOKUP(AB16,LIVRE!$A$8:$AC$315,11))</f>
        <v/>
      </c>
      <c r="AI16" s="254" t="str">
        <f t="shared" si="7"/>
        <v/>
      </c>
    </row>
    <row r="17" spans="1:35" s="110" customFormat="1" ht="15.6" thickBot="1" x14ac:dyDescent="0.3">
      <c r="A17" s="264"/>
      <c r="B17" s="246" t="str">
        <f>IF(A17="","",VLOOKUP(A17,LIVRE!$A$8:$AC$315,4))</f>
        <v/>
      </c>
      <c r="C17" s="245" t="str">
        <f>IF(A17="","",VLOOKUP(A17,LIVRE!$A$8:$AC$315,7))</f>
        <v/>
      </c>
      <c r="D17" s="245" t="str">
        <f>IF(A17="","",VLOOKUP(A17,LIVRE!$A$8:$AC$315,10))</f>
        <v/>
      </c>
      <c r="E17" s="247" t="str">
        <f t="shared" si="0"/>
        <v/>
      </c>
      <c r="F17" s="245" t="str">
        <f>IF(A17="","",VLOOKUP(A17,LIVRE!$A$8:$AC$315,8))</f>
        <v/>
      </c>
      <c r="G17" s="245" t="str">
        <f>IF(A17="","",VLOOKUP(A17,LIVRE!$A$8:$AC$315,11))</f>
        <v/>
      </c>
      <c r="H17" s="254" t="str">
        <f t="shared" si="1"/>
        <v/>
      </c>
      <c r="I17" s="128"/>
      <c r="J17" s="264"/>
      <c r="K17" s="246" t="str">
        <f>IF(J17="","",VLOOKUP(J17,LIVRE!$A$8:$AC$315,4))</f>
        <v/>
      </c>
      <c r="L17" s="245" t="str">
        <f>IF(J17="","",VLOOKUP(J17,LIVRE!$A$8:$AC$315,7))</f>
        <v/>
      </c>
      <c r="M17" s="245" t="str">
        <f>IF(J17="","",VLOOKUP(J17,LIVRE!$A$8:$AC$315,10))</f>
        <v/>
      </c>
      <c r="N17" s="247" t="str">
        <f t="shared" si="2"/>
        <v/>
      </c>
      <c r="O17" s="245" t="str">
        <f>IF(J17="","",VLOOKUP(J17,LIVRE!$A$8:$AC$315,8))</f>
        <v/>
      </c>
      <c r="P17" s="245" t="str">
        <f>IF(J17="","",VLOOKUP(J17,LIVRE!$A$8:$AC$315,11))</f>
        <v/>
      </c>
      <c r="Q17" s="254" t="str">
        <f t="shared" si="3"/>
        <v/>
      </c>
      <c r="R17" s="128"/>
      <c r="S17" s="264"/>
      <c r="T17" s="246" t="str">
        <f>IF(S17="","",VLOOKUP(S17,LIVRE!$A$8:$AC$315,4))</f>
        <v/>
      </c>
      <c r="U17" s="245" t="str">
        <f>IF(S17="","",VLOOKUP(S17,LIVRE!$A$8:$AC$315,7))</f>
        <v/>
      </c>
      <c r="V17" s="245" t="str">
        <f>IF(S17="","",VLOOKUP(S17,LIVRE!$A$8:$AC$315,10))</f>
        <v/>
      </c>
      <c r="W17" s="247" t="str">
        <f t="shared" si="4"/>
        <v/>
      </c>
      <c r="X17" s="245" t="str">
        <f>IF(S17="","",VLOOKUP(S17,LIVRE!$A$8:$AC$315,8))</f>
        <v/>
      </c>
      <c r="Y17" s="245" t="str">
        <f>IF(S17="","",VLOOKUP(S17,LIVRE!$A$8:$AC$315,11))</f>
        <v/>
      </c>
      <c r="Z17" s="254" t="str">
        <f t="shared" si="5"/>
        <v/>
      </c>
      <c r="AA17" s="128"/>
      <c r="AB17" s="264"/>
      <c r="AC17" s="246" t="str">
        <f>IF(AB17="","",VLOOKUP(AB17,LIVRE!$A$8:$AC$315,4))</f>
        <v/>
      </c>
      <c r="AD17" s="245" t="str">
        <f>IF(AB17="","",VLOOKUP(AB17,LIVRE!$A$8:$AC$315,7))</f>
        <v/>
      </c>
      <c r="AE17" s="245" t="str">
        <f>IF(AB17="","",VLOOKUP(AB17,LIVRE!$A$8:$AC$315,10))</f>
        <v/>
      </c>
      <c r="AF17" s="247" t="str">
        <f t="shared" si="6"/>
        <v/>
      </c>
      <c r="AG17" s="245" t="str">
        <f>IF(AB17="","",VLOOKUP(AB17,LIVRE!$A$8:$AC$315,8))</f>
        <v/>
      </c>
      <c r="AH17" s="245" t="str">
        <f>IF(AB17="","",VLOOKUP(AB17,LIVRE!$A$8:$AC$315,11))</f>
        <v/>
      </c>
      <c r="AI17" s="254" t="str">
        <f t="shared" si="7"/>
        <v/>
      </c>
    </row>
    <row r="18" spans="1:35" s="110" customFormat="1" ht="15.6" thickBot="1" x14ac:dyDescent="0.3">
      <c r="A18" s="264"/>
      <c r="B18" s="246" t="str">
        <f>IF(A18="","",VLOOKUP(A18,LIVRE!$A$8:$AC$315,4))</f>
        <v/>
      </c>
      <c r="C18" s="245" t="str">
        <f>IF(A18="","",VLOOKUP(A18,LIVRE!$A$8:$AC$315,7))</f>
        <v/>
      </c>
      <c r="D18" s="245" t="str">
        <f>IF(A18="","",VLOOKUP(A18,LIVRE!$A$8:$AC$315,10))</f>
        <v/>
      </c>
      <c r="E18" s="247" t="str">
        <f t="shared" si="0"/>
        <v/>
      </c>
      <c r="F18" s="245" t="str">
        <f>IF(A18="","",VLOOKUP(A18,LIVRE!$A$8:$AC$315,8))</f>
        <v/>
      </c>
      <c r="G18" s="245" t="str">
        <f>IF(A18="","",VLOOKUP(A18,LIVRE!$A$8:$AC$315,11))</f>
        <v/>
      </c>
      <c r="H18" s="254" t="str">
        <f t="shared" si="1"/>
        <v/>
      </c>
      <c r="I18" s="128"/>
      <c r="J18" s="264"/>
      <c r="K18" s="246" t="str">
        <f>IF(J18="","",VLOOKUP(J18,LIVRE!$A$8:$AC$315,4))</f>
        <v/>
      </c>
      <c r="L18" s="245" t="str">
        <f>IF(J18="","",VLOOKUP(J18,LIVRE!$A$8:$AC$315,7))</f>
        <v/>
      </c>
      <c r="M18" s="245" t="str">
        <f>IF(J18="","",VLOOKUP(J18,LIVRE!$A$8:$AC$315,10))</f>
        <v/>
      </c>
      <c r="N18" s="247" t="str">
        <f t="shared" si="2"/>
        <v/>
      </c>
      <c r="O18" s="245" t="str">
        <f>IF(J18="","",VLOOKUP(J18,LIVRE!$A$8:$AC$315,8))</f>
        <v/>
      </c>
      <c r="P18" s="245" t="str">
        <f>IF(J18="","",VLOOKUP(J18,LIVRE!$A$8:$AC$315,11))</f>
        <v/>
      </c>
      <c r="Q18" s="254" t="str">
        <f t="shared" si="3"/>
        <v/>
      </c>
      <c r="R18" s="128"/>
      <c r="S18" s="264"/>
      <c r="T18" s="246" t="str">
        <f>IF(S18="","",VLOOKUP(S18,LIVRE!$A$8:$AC$315,4))</f>
        <v/>
      </c>
      <c r="U18" s="245" t="str">
        <f>IF(S18="","",VLOOKUP(S18,LIVRE!$A$8:$AC$315,7))</f>
        <v/>
      </c>
      <c r="V18" s="245" t="str">
        <f>IF(S18="","",VLOOKUP(S18,LIVRE!$A$8:$AC$315,10))</f>
        <v/>
      </c>
      <c r="W18" s="247" t="str">
        <f t="shared" si="4"/>
        <v/>
      </c>
      <c r="X18" s="245" t="str">
        <f>IF(S18="","",VLOOKUP(S18,LIVRE!$A$8:$AC$315,8))</f>
        <v/>
      </c>
      <c r="Y18" s="245" t="str">
        <f>IF(S18="","",VLOOKUP(S18,LIVRE!$A$8:$AC$315,11))</f>
        <v/>
      </c>
      <c r="Z18" s="254" t="str">
        <f t="shared" si="5"/>
        <v/>
      </c>
      <c r="AA18" s="128"/>
      <c r="AB18" s="264"/>
      <c r="AC18" s="246" t="str">
        <f>IF(AB18="","",VLOOKUP(AB18,LIVRE!$A$8:$AC$315,4))</f>
        <v/>
      </c>
      <c r="AD18" s="245" t="str">
        <f>IF(AB18="","",VLOOKUP(AB18,LIVRE!$A$8:$AC$315,7))</f>
        <v/>
      </c>
      <c r="AE18" s="245" t="str">
        <f>IF(AB18="","",VLOOKUP(AB18,LIVRE!$A$8:$AC$315,10))</f>
        <v/>
      </c>
      <c r="AF18" s="247" t="str">
        <f t="shared" si="6"/>
        <v/>
      </c>
      <c r="AG18" s="245" t="str">
        <f>IF(AB18="","",VLOOKUP(AB18,LIVRE!$A$8:$AC$315,8))</f>
        <v/>
      </c>
      <c r="AH18" s="245" t="str">
        <f>IF(AB18="","",VLOOKUP(AB18,LIVRE!$A$8:$AC$315,11))</f>
        <v/>
      </c>
      <c r="AI18" s="254" t="str">
        <f t="shared" si="7"/>
        <v/>
      </c>
    </row>
    <row r="19" spans="1:35" s="110" customFormat="1" ht="15.6" thickBot="1" x14ac:dyDescent="0.3">
      <c r="A19" s="264"/>
      <c r="B19" s="246" t="str">
        <f>IF(A19="","",VLOOKUP(A19,LIVRE!$A$8:$AC$315,4))</f>
        <v/>
      </c>
      <c r="C19" s="245" t="str">
        <f>IF(A19="","",VLOOKUP(A19,LIVRE!$A$8:$AC$315,7))</f>
        <v/>
      </c>
      <c r="D19" s="245" t="str">
        <f>IF(A19="","",VLOOKUP(A19,LIVRE!$A$8:$AC$315,10))</f>
        <v/>
      </c>
      <c r="E19" s="247" t="str">
        <f t="shared" si="0"/>
        <v/>
      </c>
      <c r="F19" s="245" t="str">
        <f>IF(A19="","",VLOOKUP(A19,LIVRE!$A$8:$AC$315,8))</f>
        <v/>
      </c>
      <c r="G19" s="245" t="str">
        <f>IF(A19="","",VLOOKUP(A19,LIVRE!$A$8:$AC$315,11))</f>
        <v/>
      </c>
      <c r="H19" s="254" t="str">
        <f t="shared" si="1"/>
        <v/>
      </c>
      <c r="I19" s="128"/>
      <c r="J19" s="264"/>
      <c r="K19" s="246" t="str">
        <f>IF(J19="","",VLOOKUP(J19,LIVRE!$A$8:$AC$315,4))</f>
        <v/>
      </c>
      <c r="L19" s="245" t="str">
        <f>IF(J19="","",VLOOKUP(J19,LIVRE!$A$8:$AC$315,7))</f>
        <v/>
      </c>
      <c r="M19" s="245" t="str">
        <f>IF(J19="","",VLOOKUP(J19,LIVRE!$A$8:$AC$315,10))</f>
        <v/>
      </c>
      <c r="N19" s="247" t="str">
        <f t="shared" si="2"/>
        <v/>
      </c>
      <c r="O19" s="245" t="str">
        <f>IF(J19="","",VLOOKUP(J19,LIVRE!$A$8:$AC$315,8))</f>
        <v/>
      </c>
      <c r="P19" s="245" t="str">
        <f>IF(J19="","",VLOOKUP(J19,LIVRE!$A$8:$AC$315,11))</f>
        <v/>
      </c>
      <c r="Q19" s="254" t="str">
        <f t="shared" si="3"/>
        <v/>
      </c>
      <c r="R19" s="128"/>
      <c r="S19" s="264"/>
      <c r="T19" s="246" t="str">
        <f>IF(S19="","",VLOOKUP(S19,LIVRE!$A$8:$AC$315,4))</f>
        <v/>
      </c>
      <c r="U19" s="245" t="str">
        <f>IF(S19="","",VLOOKUP(S19,LIVRE!$A$8:$AC$315,7))</f>
        <v/>
      </c>
      <c r="V19" s="245" t="str">
        <f>IF(S19="","",VLOOKUP(S19,LIVRE!$A$8:$AC$315,10))</f>
        <v/>
      </c>
      <c r="W19" s="247" t="str">
        <f t="shared" si="4"/>
        <v/>
      </c>
      <c r="X19" s="245" t="str">
        <f>IF(S19="","",VLOOKUP(S19,LIVRE!$A$8:$AC$315,8))</f>
        <v/>
      </c>
      <c r="Y19" s="245" t="str">
        <f>IF(S19="","",VLOOKUP(S19,LIVRE!$A$8:$AC$315,11))</f>
        <v/>
      </c>
      <c r="Z19" s="254" t="str">
        <f t="shared" si="5"/>
        <v/>
      </c>
      <c r="AA19" s="128"/>
      <c r="AB19" s="264"/>
      <c r="AC19" s="246" t="str">
        <f>IF(AB19="","",VLOOKUP(AB19,LIVRE!$A$8:$AC$315,4))</f>
        <v/>
      </c>
      <c r="AD19" s="245" t="str">
        <f>IF(AB19="","",VLOOKUP(AB19,LIVRE!$A$8:$AC$315,7))</f>
        <v/>
      </c>
      <c r="AE19" s="245" t="str">
        <f>IF(AB19="","",VLOOKUP(AB19,LIVRE!$A$8:$AC$315,10))</f>
        <v/>
      </c>
      <c r="AF19" s="247" t="str">
        <f t="shared" si="6"/>
        <v/>
      </c>
      <c r="AG19" s="245" t="str">
        <f>IF(AB19="","",VLOOKUP(AB19,LIVRE!$A$8:$AC$315,8))</f>
        <v/>
      </c>
      <c r="AH19" s="245" t="str">
        <f>IF(AB19="","",VLOOKUP(AB19,LIVRE!$A$8:$AC$315,11))</f>
        <v/>
      </c>
      <c r="AI19" s="254" t="str">
        <f t="shared" si="7"/>
        <v/>
      </c>
    </row>
    <row r="20" spans="1:35" s="110" customFormat="1" ht="15.6" thickBot="1" x14ac:dyDescent="0.3">
      <c r="A20" s="264"/>
      <c r="B20" s="246" t="str">
        <f>IF(A20="","",VLOOKUP(A20,LIVRE!$A$8:$AC$315,4))</f>
        <v/>
      </c>
      <c r="C20" s="245" t="str">
        <f>IF(A20="","",VLOOKUP(A20,LIVRE!$A$8:$AC$315,7))</f>
        <v/>
      </c>
      <c r="D20" s="245" t="str">
        <f>IF(A20="","",VLOOKUP(A20,LIVRE!$A$8:$AC$315,10))</f>
        <v/>
      </c>
      <c r="E20" s="247" t="str">
        <f t="shared" si="0"/>
        <v/>
      </c>
      <c r="F20" s="245" t="str">
        <f>IF(A20="","",VLOOKUP(A20,LIVRE!$A$8:$AC$315,8))</f>
        <v/>
      </c>
      <c r="G20" s="245" t="str">
        <f>IF(A20="","",VLOOKUP(A20,LIVRE!$A$8:$AC$315,11))</f>
        <v/>
      </c>
      <c r="H20" s="254" t="str">
        <f t="shared" si="1"/>
        <v/>
      </c>
      <c r="I20" s="128"/>
      <c r="J20" s="264"/>
      <c r="K20" s="246" t="str">
        <f>IF(J20="","",VLOOKUP(J20,LIVRE!$A$8:$AC$315,4))</f>
        <v/>
      </c>
      <c r="L20" s="245" t="str">
        <f>IF(J20="","",VLOOKUP(J20,LIVRE!$A$8:$AC$315,7))</f>
        <v/>
      </c>
      <c r="M20" s="245" t="str">
        <f>IF(J20="","",VLOOKUP(J20,LIVRE!$A$8:$AC$315,10))</f>
        <v/>
      </c>
      <c r="N20" s="247" t="str">
        <f t="shared" si="2"/>
        <v/>
      </c>
      <c r="O20" s="245" t="str">
        <f>IF(J20="","",VLOOKUP(J20,LIVRE!$A$8:$AC$315,8))</f>
        <v/>
      </c>
      <c r="P20" s="245" t="str">
        <f>IF(J20="","",VLOOKUP(J20,LIVRE!$A$8:$AC$315,11))</f>
        <v/>
      </c>
      <c r="Q20" s="254" t="str">
        <f t="shared" si="3"/>
        <v/>
      </c>
      <c r="R20" s="128"/>
      <c r="S20" s="264"/>
      <c r="T20" s="246" t="str">
        <f>IF(S20="","",VLOOKUP(S20,LIVRE!$A$8:$AC$315,4))</f>
        <v/>
      </c>
      <c r="U20" s="245" t="str">
        <f>IF(S20="","",VLOOKUP(S20,LIVRE!$A$8:$AC$315,7))</f>
        <v/>
      </c>
      <c r="V20" s="245" t="str">
        <f>IF(S20="","",VLOOKUP(S20,LIVRE!$A$8:$AC$315,10))</f>
        <v/>
      </c>
      <c r="W20" s="247" t="str">
        <f t="shared" si="4"/>
        <v/>
      </c>
      <c r="X20" s="245" t="str">
        <f>IF(S20="","",VLOOKUP(S20,LIVRE!$A$8:$AC$315,8))</f>
        <v/>
      </c>
      <c r="Y20" s="245" t="str">
        <f>IF(S20="","",VLOOKUP(S20,LIVRE!$A$8:$AC$315,11))</f>
        <v/>
      </c>
      <c r="Z20" s="254" t="str">
        <f t="shared" si="5"/>
        <v/>
      </c>
      <c r="AA20" s="128"/>
      <c r="AB20" s="264"/>
      <c r="AC20" s="246" t="str">
        <f>IF(AB20="","",VLOOKUP(AB20,LIVRE!$A$8:$AC$315,4))</f>
        <v/>
      </c>
      <c r="AD20" s="245" t="str">
        <f>IF(AB20="","",VLOOKUP(AB20,LIVRE!$A$8:$AC$315,7))</f>
        <v/>
      </c>
      <c r="AE20" s="245" t="str">
        <f>IF(AB20="","",VLOOKUP(AB20,LIVRE!$A$8:$AC$315,10))</f>
        <v/>
      </c>
      <c r="AF20" s="247" t="str">
        <f t="shared" si="6"/>
        <v/>
      </c>
      <c r="AG20" s="245" t="str">
        <f>IF(AB20="","",VLOOKUP(AB20,LIVRE!$A$8:$AC$315,8))</f>
        <v/>
      </c>
      <c r="AH20" s="245" t="str">
        <f>IF(AB20="","",VLOOKUP(AB20,LIVRE!$A$8:$AC$315,11))</f>
        <v/>
      </c>
      <c r="AI20" s="254" t="str">
        <f t="shared" si="7"/>
        <v/>
      </c>
    </row>
    <row r="21" spans="1:35" s="110" customFormat="1" ht="15.6" thickBot="1" x14ac:dyDescent="0.3">
      <c r="A21" s="264"/>
      <c r="B21" s="246" t="str">
        <f>IF(A21="","",VLOOKUP(A21,LIVRE!$A$8:$AC$315,4))</f>
        <v/>
      </c>
      <c r="C21" s="245" t="str">
        <f>IF(A21="","",VLOOKUP(A21,LIVRE!$A$8:$AC$315,7))</f>
        <v/>
      </c>
      <c r="D21" s="245" t="str">
        <f>IF(A21="","",VLOOKUP(A21,LIVRE!$A$8:$AC$315,10))</f>
        <v/>
      </c>
      <c r="E21" s="247" t="str">
        <f t="shared" si="0"/>
        <v/>
      </c>
      <c r="F21" s="245" t="str">
        <f>IF(A21="","",VLOOKUP(A21,LIVRE!$A$8:$AC$315,8))</f>
        <v/>
      </c>
      <c r="G21" s="245" t="str">
        <f>IF(A21="","",VLOOKUP(A21,LIVRE!$A$8:$AC$315,11))</f>
        <v/>
      </c>
      <c r="H21" s="254" t="str">
        <f t="shared" si="1"/>
        <v/>
      </c>
      <c r="I21" s="128"/>
      <c r="J21" s="264"/>
      <c r="K21" s="246" t="str">
        <f>IF(J21="","",VLOOKUP(J21,LIVRE!$A$8:$AC$315,4))</f>
        <v/>
      </c>
      <c r="L21" s="245" t="str">
        <f>IF(J21="","",VLOOKUP(J21,LIVRE!$A$8:$AC$315,7))</f>
        <v/>
      </c>
      <c r="M21" s="245" t="str">
        <f>IF(J21="","",VLOOKUP(J21,LIVRE!$A$8:$AC$315,10))</f>
        <v/>
      </c>
      <c r="N21" s="247" t="str">
        <f t="shared" si="2"/>
        <v/>
      </c>
      <c r="O21" s="245" t="str">
        <f>IF(J21="","",VLOOKUP(J21,LIVRE!$A$8:$AC$315,8))</f>
        <v/>
      </c>
      <c r="P21" s="245" t="str">
        <f>IF(J21="","",VLOOKUP(J21,LIVRE!$A$8:$AC$315,11))</f>
        <v/>
      </c>
      <c r="Q21" s="254" t="str">
        <f t="shared" si="3"/>
        <v/>
      </c>
      <c r="R21" s="128"/>
      <c r="S21" s="264"/>
      <c r="T21" s="246" t="str">
        <f>IF(S21="","",VLOOKUP(S21,LIVRE!$A$8:$AC$315,4))</f>
        <v/>
      </c>
      <c r="U21" s="245" t="str">
        <f>IF(S21="","",VLOOKUP(S21,LIVRE!$A$8:$AC$315,7))</f>
        <v/>
      </c>
      <c r="V21" s="245" t="str">
        <f>IF(S21="","",VLOOKUP(S21,LIVRE!$A$8:$AC$315,10))</f>
        <v/>
      </c>
      <c r="W21" s="247" t="str">
        <f t="shared" si="4"/>
        <v/>
      </c>
      <c r="X21" s="245" t="str">
        <f>IF(S21="","",VLOOKUP(S21,LIVRE!$A$8:$AC$315,8))</f>
        <v/>
      </c>
      <c r="Y21" s="245" t="str">
        <f>IF(S21="","",VLOOKUP(S21,LIVRE!$A$8:$AC$315,11))</f>
        <v/>
      </c>
      <c r="Z21" s="254" t="str">
        <f t="shared" si="5"/>
        <v/>
      </c>
      <c r="AA21" s="128"/>
      <c r="AB21" s="264"/>
      <c r="AC21" s="246" t="str">
        <f>IF(AB21="","",VLOOKUP(AB21,LIVRE!$A$8:$AC$315,4))</f>
        <v/>
      </c>
      <c r="AD21" s="245" t="str">
        <f>IF(AB21="","",VLOOKUP(AB21,LIVRE!$A$8:$AC$315,7))</f>
        <v/>
      </c>
      <c r="AE21" s="245" t="str">
        <f>IF(AB21="","",VLOOKUP(AB21,LIVRE!$A$8:$AC$315,10))</f>
        <v/>
      </c>
      <c r="AF21" s="247" t="str">
        <f t="shared" si="6"/>
        <v/>
      </c>
      <c r="AG21" s="245" t="str">
        <f>IF(AB21="","",VLOOKUP(AB21,LIVRE!$A$8:$AC$315,8))</f>
        <v/>
      </c>
      <c r="AH21" s="245" t="str">
        <f>IF(AB21="","",VLOOKUP(AB21,LIVRE!$A$8:$AC$315,11))</f>
        <v/>
      </c>
      <c r="AI21" s="254" t="str">
        <f t="shared" si="7"/>
        <v/>
      </c>
    </row>
    <row r="22" spans="1:35" s="110" customFormat="1" ht="15.6" thickBot="1" x14ac:dyDescent="0.3">
      <c r="A22" s="264"/>
      <c r="B22" s="246" t="str">
        <f>IF(A22="","",VLOOKUP(A22,LIVRE!$A$8:$AC$315,4))</f>
        <v/>
      </c>
      <c r="C22" s="245" t="str">
        <f>IF(A22="","",VLOOKUP(A22,LIVRE!$A$8:$AC$315,7))</f>
        <v/>
      </c>
      <c r="D22" s="245" t="str">
        <f>IF(A22="","",VLOOKUP(A22,LIVRE!$A$8:$AC$315,10))</f>
        <v/>
      </c>
      <c r="E22" s="247" t="str">
        <f t="shared" si="0"/>
        <v/>
      </c>
      <c r="F22" s="245" t="str">
        <f>IF(A22="","",VLOOKUP(A22,LIVRE!$A$8:$AC$315,8))</f>
        <v/>
      </c>
      <c r="G22" s="245" t="str">
        <f>IF(A22="","",VLOOKUP(A22,LIVRE!$A$8:$AC$315,11))</f>
        <v/>
      </c>
      <c r="H22" s="254" t="str">
        <f t="shared" si="1"/>
        <v/>
      </c>
      <c r="I22" s="128"/>
      <c r="J22" s="264"/>
      <c r="K22" s="246" t="str">
        <f>IF(J22="","",VLOOKUP(J22,LIVRE!$A$8:$AC$315,4))</f>
        <v/>
      </c>
      <c r="L22" s="245" t="str">
        <f>IF(J22="","",VLOOKUP(J22,LIVRE!$A$8:$AC$315,7))</f>
        <v/>
      </c>
      <c r="M22" s="245" t="str">
        <f>IF(J22="","",VLOOKUP(J22,LIVRE!$A$8:$AC$315,10))</f>
        <v/>
      </c>
      <c r="N22" s="247" t="str">
        <f t="shared" si="2"/>
        <v/>
      </c>
      <c r="O22" s="245" t="str">
        <f>IF(J22="","",VLOOKUP(J22,LIVRE!$A$8:$AC$315,8))</f>
        <v/>
      </c>
      <c r="P22" s="245" t="str">
        <f>IF(J22="","",VLOOKUP(J22,LIVRE!$A$8:$AC$315,11))</f>
        <v/>
      </c>
      <c r="Q22" s="254" t="str">
        <f t="shared" si="3"/>
        <v/>
      </c>
      <c r="R22" s="128"/>
      <c r="S22" s="264"/>
      <c r="T22" s="246" t="str">
        <f>IF(S22="","",VLOOKUP(S22,LIVRE!$A$8:$AC$315,4))</f>
        <v/>
      </c>
      <c r="U22" s="245" t="str">
        <f>IF(S22="","",VLOOKUP(S22,LIVRE!$A$8:$AC$315,7))</f>
        <v/>
      </c>
      <c r="V22" s="245" t="str">
        <f>IF(S22="","",VLOOKUP(S22,LIVRE!$A$8:$AC$315,10))</f>
        <v/>
      </c>
      <c r="W22" s="247" t="str">
        <f t="shared" si="4"/>
        <v/>
      </c>
      <c r="X22" s="245" t="str">
        <f>IF(S22="","",VLOOKUP(S22,LIVRE!$A$8:$AC$315,8))</f>
        <v/>
      </c>
      <c r="Y22" s="245" t="str">
        <f>IF(S22="","",VLOOKUP(S22,LIVRE!$A$8:$AC$315,11))</f>
        <v/>
      </c>
      <c r="Z22" s="254" t="str">
        <f t="shared" si="5"/>
        <v/>
      </c>
      <c r="AA22" s="128"/>
      <c r="AB22" s="264"/>
      <c r="AC22" s="246" t="str">
        <f>IF(AB22="","",VLOOKUP(AB22,LIVRE!$A$8:$AC$315,4))</f>
        <v/>
      </c>
      <c r="AD22" s="245" t="str">
        <f>IF(AB22="","",VLOOKUP(AB22,LIVRE!$A$8:$AC$315,7))</f>
        <v/>
      </c>
      <c r="AE22" s="245" t="str">
        <f>IF(AB22="","",VLOOKUP(AB22,LIVRE!$A$8:$AC$315,10))</f>
        <v/>
      </c>
      <c r="AF22" s="247" t="str">
        <f t="shared" si="6"/>
        <v/>
      </c>
      <c r="AG22" s="245" t="str">
        <f>IF(AB22="","",VLOOKUP(AB22,LIVRE!$A$8:$AC$315,8))</f>
        <v/>
      </c>
      <c r="AH22" s="245" t="str">
        <f>IF(AB22="","",VLOOKUP(AB22,LIVRE!$A$8:$AC$315,11))</f>
        <v/>
      </c>
      <c r="AI22" s="254" t="str">
        <f t="shared" si="7"/>
        <v/>
      </c>
    </row>
    <row r="23" spans="1:35" s="110" customFormat="1" ht="15.6" thickBot="1" x14ac:dyDescent="0.3">
      <c r="A23" s="264"/>
      <c r="B23" s="246" t="str">
        <f>IF(A23="","",VLOOKUP(A23,LIVRE!$A$8:$AC$315,4))</f>
        <v/>
      </c>
      <c r="C23" s="245" t="str">
        <f>IF(A23="","",VLOOKUP(A23,LIVRE!$A$8:$AC$315,7))</f>
        <v/>
      </c>
      <c r="D23" s="245" t="str">
        <f>IF(A23="","",VLOOKUP(A23,LIVRE!$A$8:$AC$315,10))</f>
        <v/>
      </c>
      <c r="E23" s="247" t="str">
        <f t="shared" si="0"/>
        <v/>
      </c>
      <c r="F23" s="245" t="str">
        <f>IF(A23="","",VLOOKUP(A23,LIVRE!$A$8:$AC$315,8))</f>
        <v/>
      </c>
      <c r="G23" s="245" t="str">
        <f>IF(A23="","",VLOOKUP(A23,LIVRE!$A$8:$AC$315,11))</f>
        <v/>
      </c>
      <c r="H23" s="254" t="str">
        <f t="shared" si="1"/>
        <v/>
      </c>
      <c r="I23" s="128"/>
      <c r="J23" s="264"/>
      <c r="K23" s="246" t="str">
        <f>IF(J23="","",VLOOKUP(J23,LIVRE!$A$8:$AC$315,4))</f>
        <v/>
      </c>
      <c r="L23" s="245" t="str">
        <f>IF(J23="","",VLOOKUP(J23,LIVRE!$A$8:$AC$315,7))</f>
        <v/>
      </c>
      <c r="M23" s="245" t="str">
        <f>IF(J23="","",VLOOKUP(J23,LIVRE!$A$8:$AC$315,10))</f>
        <v/>
      </c>
      <c r="N23" s="247" t="str">
        <f t="shared" si="2"/>
        <v/>
      </c>
      <c r="O23" s="245" t="str">
        <f>IF(J23="","",VLOOKUP(J23,LIVRE!$A$8:$AC$315,8))</f>
        <v/>
      </c>
      <c r="P23" s="245" t="str">
        <f>IF(J23="","",VLOOKUP(J23,LIVRE!$A$8:$AC$315,11))</f>
        <v/>
      </c>
      <c r="Q23" s="254" t="str">
        <f t="shared" si="3"/>
        <v/>
      </c>
      <c r="R23" s="128"/>
      <c r="S23" s="264"/>
      <c r="T23" s="246" t="str">
        <f>IF(S23="","",VLOOKUP(S23,LIVRE!$A$8:$AC$315,4))</f>
        <v/>
      </c>
      <c r="U23" s="245" t="str">
        <f>IF(S23="","",VLOOKUP(S23,LIVRE!$A$8:$AC$315,7))</f>
        <v/>
      </c>
      <c r="V23" s="245" t="str">
        <f>IF(S23="","",VLOOKUP(S23,LIVRE!$A$8:$AC$315,10))</f>
        <v/>
      </c>
      <c r="W23" s="247" t="str">
        <f t="shared" si="4"/>
        <v/>
      </c>
      <c r="X23" s="245" t="str">
        <f>IF(S23="","",VLOOKUP(S23,LIVRE!$A$8:$AC$315,8))</f>
        <v/>
      </c>
      <c r="Y23" s="245" t="str">
        <f>IF(S23="","",VLOOKUP(S23,LIVRE!$A$8:$AC$315,11))</f>
        <v/>
      </c>
      <c r="Z23" s="254" t="str">
        <f t="shared" si="5"/>
        <v/>
      </c>
      <c r="AA23" s="128"/>
      <c r="AB23" s="264"/>
      <c r="AC23" s="246" t="str">
        <f>IF(AB23="","",VLOOKUP(AB23,LIVRE!$A$8:$AC$315,4))</f>
        <v/>
      </c>
      <c r="AD23" s="245" t="str">
        <f>IF(AB23="","",VLOOKUP(AB23,LIVRE!$A$8:$AC$315,7))</f>
        <v/>
      </c>
      <c r="AE23" s="245" t="str">
        <f>IF(AB23="","",VLOOKUP(AB23,LIVRE!$A$8:$AC$315,10))</f>
        <v/>
      </c>
      <c r="AF23" s="247" t="str">
        <f t="shared" si="6"/>
        <v/>
      </c>
      <c r="AG23" s="245" t="str">
        <f>IF(AB23="","",VLOOKUP(AB23,LIVRE!$A$8:$AC$315,8))</f>
        <v/>
      </c>
      <c r="AH23" s="245" t="str">
        <f>IF(AB23="","",VLOOKUP(AB23,LIVRE!$A$8:$AC$315,11))</f>
        <v/>
      </c>
      <c r="AI23" s="254" t="str">
        <f t="shared" si="7"/>
        <v/>
      </c>
    </row>
    <row r="24" spans="1:35" s="110" customFormat="1" ht="15.6" thickBot="1" x14ac:dyDescent="0.3">
      <c r="A24" s="264"/>
      <c r="B24" s="246" t="str">
        <f>IF(A24="","",VLOOKUP(A24,LIVRE!$A$8:$AC$315,4))</f>
        <v/>
      </c>
      <c r="C24" s="245" t="str">
        <f>IF(A24="","",VLOOKUP(A24,LIVRE!$A$8:$AC$315,7))</f>
        <v/>
      </c>
      <c r="D24" s="245" t="str">
        <f>IF(A24="","",VLOOKUP(A24,LIVRE!$A$8:$AC$315,10))</f>
        <v/>
      </c>
      <c r="E24" s="247" t="str">
        <f t="shared" si="0"/>
        <v/>
      </c>
      <c r="F24" s="245" t="str">
        <f>IF(A24="","",VLOOKUP(A24,LIVRE!$A$8:$AC$315,8))</f>
        <v/>
      </c>
      <c r="G24" s="245" t="str">
        <f>IF(A24="","",VLOOKUP(A24,LIVRE!$A$8:$AC$315,11))</f>
        <v/>
      </c>
      <c r="H24" s="254" t="str">
        <f t="shared" si="1"/>
        <v/>
      </c>
      <c r="I24" s="128"/>
      <c r="J24" s="264"/>
      <c r="K24" s="246" t="str">
        <f>IF(J24="","",VLOOKUP(J24,LIVRE!$A$8:$AC$315,4))</f>
        <v/>
      </c>
      <c r="L24" s="245" t="str">
        <f>IF(J24="","",VLOOKUP(J24,LIVRE!$A$8:$AC$315,7))</f>
        <v/>
      </c>
      <c r="M24" s="245" t="str">
        <f>IF(J24="","",VLOOKUP(J24,LIVRE!$A$8:$AC$315,10))</f>
        <v/>
      </c>
      <c r="N24" s="247" t="str">
        <f t="shared" si="2"/>
        <v/>
      </c>
      <c r="O24" s="245" t="str">
        <f>IF(J24="","",VLOOKUP(J24,LIVRE!$A$8:$AC$315,8))</f>
        <v/>
      </c>
      <c r="P24" s="245" t="str">
        <f>IF(J24="","",VLOOKUP(J24,LIVRE!$A$8:$AC$315,11))</f>
        <v/>
      </c>
      <c r="Q24" s="254" t="str">
        <f t="shared" si="3"/>
        <v/>
      </c>
      <c r="R24" s="128"/>
      <c r="S24" s="264"/>
      <c r="T24" s="246" t="str">
        <f>IF(S24="","",VLOOKUP(S24,LIVRE!$A$8:$AC$315,4))</f>
        <v/>
      </c>
      <c r="U24" s="245" t="str">
        <f>IF(S24="","",VLOOKUP(S24,LIVRE!$A$8:$AC$315,7))</f>
        <v/>
      </c>
      <c r="V24" s="245" t="str">
        <f>IF(S24="","",VLOOKUP(S24,LIVRE!$A$8:$AC$315,10))</f>
        <v/>
      </c>
      <c r="W24" s="247" t="str">
        <f t="shared" si="4"/>
        <v/>
      </c>
      <c r="X24" s="245" t="str">
        <f>IF(S24="","",VLOOKUP(S24,LIVRE!$A$8:$AC$315,8))</f>
        <v/>
      </c>
      <c r="Y24" s="245" t="str">
        <f>IF(S24="","",VLOOKUP(S24,LIVRE!$A$8:$AC$315,11))</f>
        <v/>
      </c>
      <c r="Z24" s="254" t="str">
        <f t="shared" si="5"/>
        <v/>
      </c>
      <c r="AA24" s="128"/>
      <c r="AB24" s="264"/>
      <c r="AC24" s="246" t="str">
        <f>IF(AB24="","",VLOOKUP(AB24,LIVRE!$A$8:$AC$315,4))</f>
        <v/>
      </c>
      <c r="AD24" s="245" t="str">
        <f>IF(AB24="","",VLOOKUP(AB24,LIVRE!$A$8:$AC$315,7))</f>
        <v/>
      </c>
      <c r="AE24" s="245" t="str">
        <f>IF(AB24="","",VLOOKUP(AB24,LIVRE!$A$8:$AC$315,10))</f>
        <v/>
      </c>
      <c r="AF24" s="247" t="str">
        <f t="shared" si="6"/>
        <v/>
      </c>
      <c r="AG24" s="245" t="str">
        <f>IF(AB24="","",VLOOKUP(AB24,LIVRE!$A$8:$AC$315,8))</f>
        <v/>
      </c>
      <c r="AH24" s="245" t="str">
        <f>IF(AB24="","",VLOOKUP(AB24,LIVRE!$A$8:$AC$315,11))</f>
        <v/>
      </c>
      <c r="AI24" s="254" t="str">
        <f t="shared" si="7"/>
        <v/>
      </c>
    </row>
    <row r="25" spans="1:35" s="110" customFormat="1" ht="15.6" thickBot="1" x14ac:dyDescent="0.3">
      <c r="A25" s="264"/>
      <c r="B25" s="246" t="str">
        <f>IF(A25="","",VLOOKUP(A25,LIVRE!$A$8:$AC$315,4))</f>
        <v/>
      </c>
      <c r="C25" s="245" t="str">
        <f>IF(A25="","",VLOOKUP(A25,LIVRE!$A$8:$AC$315,7))</f>
        <v/>
      </c>
      <c r="D25" s="245" t="str">
        <f>IF(A25="","",VLOOKUP(A25,LIVRE!$A$8:$AC$315,10))</f>
        <v/>
      </c>
      <c r="E25" s="247" t="str">
        <f t="shared" si="0"/>
        <v/>
      </c>
      <c r="F25" s="245" t="str">
        <f>IF(A25="","",VLOOKUP(A25,LIVRE!$A$8:$AC$315,8))</f>
        <v/>
      </c>
      <c r="G25" s="245" t="str">
        <f>IF(A25="","",VLOOKUP(A25,LIVRE!$A$8:$AC$315,11))</f>
        <v/>
      </c>
      <c r="H25" s="254" t="str">
        <f t="shared" si="1"/>
        <v/>
      </c>
      <c r="I25" s="128"/>
      <c r="J25" s="264"/>
      <c r="K25" s="246" t="str">
        <f>IF(J25="","",VLOOKUP(J25,LIVRE!$A$8:$AC$315,4))</f>
        <v/>
      </c>
      <c r="L25" s="245" t="str">
        <f>IF(J25="","",VLOOKUP(J25,LIVRE!$A$8:$AC$315,7))</f>
        <v/>
      </c>
      <c r="M25" s="245" t="str">
        <f>IF(J25="","",VLOOKUP(J25,LIVRE!$A$8:$AC$315,10))</f>
        <v/>
      </c>
      <c r="N25" s="247" t="str">
        <f t="shared" si="2"/>
        <v/>
      </c>
      <c r="O25" s="245" t="str">
        <f>IF(J25="","",VLOOKUP(J25,LIVRE!$A$8:$AC$315,8))</f>
        <v/>
      </c>
      <c r="P25" s="245" t="str">
        <f>IF(J25="","",VLOOKUP(J25,LIVRE!$A$8:$AC$315,11))</f>
        <v/>
      </c>
      <c r="Q25" s="254" t="str">
        <f t="shared" si="3"/>
        <v/>
      </c>
      <c r="R25" s="128"/>
      <c r="S25" s="264"/>
      <c r="T25" s="246" t="str">
        <f>IF(S25="","",VLOOKUP(S25,LIVRE!$A$8:$AC$315,4))</f>
        <v/>
      </c>
      <c r="U25" s="245" t="str">
        <f>IF(S25="","",VLOOKUP(S25,LIVRE!$A$8:$AC$315,7))</f>
        <v/>
      </c>
      <c r="V25" s="245" t="str">
        <f>IF(S25="","",VLOOKUP(S25,LIVRE!$A$8:$AC$315,10))</f>
        <v/>
      </c>
      <c r="W25" s="247" t="str">
        <f t="shared" si="4"/>
        <v/>
      </c>
      <c r="X25" s="245" t="str">
        <f>IF(S25="","",VLOOKUP(S25,LIVRE!$A$8:$AC$315,8))</f>
        <v/>
      </c>
      <c r="Y25" s="245" t="str">
        <f>IF(S25="","",VLOOKUP(S25,LIVRE!$A$8:$AC$315,11))</f>
        <v/>
      </c>
      <c r="Z25" s="254" t="str">
        <f t="shared" si="5"/>
        <v/>
      </c>
      <c r="AA25" s="128"/>
      <c r="AB25" s="264"/>
      <c r="AC25" s="246" t="str">
        <f>IF(AB25="","",VLOOKUP(AB25,LIVRE!$A$8:$AC$315,4))</f>
        <v/>
      </c>
      <c r="AD25" s="245" t="str">
        <f>IF(AB25="","",VLOOKUP(AB25,LIVRE!$A$8:$AC$315,7))</f>
        <v/>
      </c>
      <c r="AE25" s="245" t="str">
        <f>IF(AB25="","",VLOOKUP(AB25,LIVRE!$A$8:$AC$315,10))</f>
        <v/>
      </c>
      <c r="AF25" s="247" t="str">
        <f t="shared" si="6"/>
        <v/>
      </c>
      <c r="AG25" s="245" t="str">
        <f>IF(AB25="","",VLOOKUP(AB25,LIVRE!$A$8:$AC$315,8))</f>
        <v/>
      </c>
      <c r="AH25" s="245" t="str">
        <f>IF(AB25="","",VLOOKUP(AB25,LIVRE!$A$8:$AC$315,11))</f>
        <v/>
      </c>
      <c r="AI25" s="254" t="str">
        <f t="shared" si="7"/>
        <v/>
      </c>
    </row>
    <row r="26" spans="1:35" s="110" customFormat="1" ht="15.6" thickBot="1" x14ac:dyDescent="0.3">
      <c r="A26" s="264"/>
      <c r="B26" s="246" t="str">
        <f>IF(A26="","",VLOOKUP(A26,LIVRE!$A$8:$AC$315,4))</f>
        <v/>
      </c>
      <c r="C26" s="245" t="str">
        <f>IF(A26="","",VLOOKUP(A26,LIVRE!$A$8:$AC$315,7))</f>
        <v/>
      </c>
      <c r="D26" s="245" t="str">
        <f>IF(A26="","",VLOOKUP(A26,LIVRE!$A$8:$AC$315,10))</f>
        <v/>
      </c>
      <c r="E26" s="247" t="str">
        <f t="shared" si="0"/>
        <v/>
      </c>
      <c r="F26" s="245" t="str">
        <f>IF(A26="","",VLOOKUP(A26,LIVRE!$A$8:$AC$315,8))</f>
        <v/>
      </c>
      <c r="G26" s="245" t="str">
        <f>IF(A26="","",VLOOKUP(A26,LIVRE!$A$8:$AC$315,11))</f>
        <v/>
      </c>
      <c r="H26" s="254" t="str">
        <f t="shared" si="1"/>
        <v/>
      </c>
      <c r="I26" s="128"/>
      <c r="J26" s="264"/>
      <c r="K26" s="246" t="str">
        <f>IF(J26="","",VLOOKUP(J26,LIVRE!$A$8:$AC$315,4))</f>
        <v/>
      </c>
      <c r="L26" s="245" t="str">
        <f>IF(J26="","",VLOOKUP(J26,LIVRE!$A$8:$AC$315,7))</f>
        <v/>
      </c>
      <c r="M26" s="245" t="str">
        <f>IF(J26="","",VLOOKUP(J26,LIVRE!$A$8:$AC$315,10))</f>
        <v/>
      </c>
      <c r="N26" s="247" t="str">
        <f t="shared" si="2"/>
        <v/>
      </c>
      <c r="O26" s="245" t="str">
        <f>IF(J26="","",VLOOKUP(J26,LIVRE!$A$8:$AC$315,8))</f>
        <v/>
      </c>
      <c r="P26" s="245" t="str">
        <f>IF(J26="","",VLOOKUP(J26,LIVRE!$A$8:$AC$315,11))</f>
        <v/>
      </c>
      <c r="Q26" s="254" t="str">
        <f t="shared" si="3"/>
        <v/>
      </c>
      <c r="R26" s="128"/>
      <c r="S26" s="264"/>
      <c r="T26" s="246" t="str">
        <f>IF(S26="","",VLOOKUP(S26,LIVRE!$A$8:$AC$315,4))</f>
        <v/>
      </c>
      <c r="U26" s="245" t="str">
        <f>IF(S26="","",VLOOKUP(S26,LIVRE!$A$8:$AC$315,7))</f>
        <v/>
      </c>
      <c r="V26" s="245" t="str">
        <f>IF(S26="","",VLOOKUP(S26,LIVRE!$A$8:$AC$315,10))</f>
        <v/>
      </c>
      <c r="W26" s="247" t="str">
        <f t="shared" si="4"/>
        <v/>
      </c>
      <c r="X26" s="245" t="str">
        <f>IF(S26="","",VLOOKUP(S26,LIVRE!$A$8:$AC$315,8))</f>
        <v/>
      </c>
      <c r="Y26" s="245" t="str">
        <f>IF(S26="","",VLOOKUP(S26,LIVRE!$A$8:$AC$315,11))</f>
        <v/>
      </c>
      <c r="Z26" s="254" t="str">
        <f t="shared" si="5"/>
        <v/>
      </c>
      <c r="AA26" s="128"/>
      <c r="AB26" s="264"/>
      <c r="AC26" s="246" t="str">
        <f>IF(AB26="","",VLOOKUP(AB26,LIVRE!$A$8:$AC$315,4))</f>
        <v/>
      </c>
      <c r="AD26" s="245" t="str">
        <f>IF(AB26="","",VLOOKUP(AB26,LIVRE!$A$8:$AC$315,7))</f>
        <v/>
      </c>
      <c r="AE26" s="245" t="str">
        <f>IF(AB26="","",VLOOKUP(AB26,LIVRE!$A$8:$AC$315,10))</f>
        <v/>
      </c>
      <c r="AF26" s="247" t="str">
        <f t="shared" si="6"/>
        <v/>
      </c>
      <c r="AG26" s="245" t="str">
        <f>IF(AB26="","",VLOOKUP(AB26,LIVRE!$A$8:$AC$315,8))</f>
        <v/>
      </c>
      <c r="AH26" s="245" t="str">
        <f>IF(AB26="","",VLOOKUP(AB26,LIVRE!$A$8:$AC$315,11))</f>
        <v/>
      </c>
      <c r="AI26" s="254" t="str">
        <f t="shared" si="7"/>
        <v/>
      </c>
    </row>
    <row r="27" spans="1:35" s="110" customFormat="1" ht="15.6" thickBot="1" x14ac:dyDescent="0.3">
      <c r="A27" s="264"/>
      <c r="B27" s="246" t="str">
        <f>IF(A27="","",VLOOKUP(A27,LIVRE!$A$8:$AC$315,4))</f>
        <v/>
      </c>
      <c r="C27" s="245" t="str">
        <f>IF(A27="","",VLOOKUP(A27,LIVRE!$A$8:$AC$315,7))</f>
        <v/>
      </c>
      <c r="D27" s="245" t="str">
        <f>IF(A27="","",VLOOKUP(A27,LIVRE!$A$8:$AC$315,10))</f>
        <v/>
      </c>
      <c r="E27" s="247" t="str">
        <f t="shared" si="0"/>
        <v/>
      </c>
      <c r="F27" s="245" t="str">
        <f>IF(A27="","",VLOOKUP(A27,LIVRE!$A$8:$AC$315,8))</f>
        <v/>
      </c>
      <c r="G27" s="245" t="str">
        <f>IF(A27="","",VLOOKUP(A27,LIVRE!$A$8:$AC$315,11))</f>
        <v/>
      </c>
      <c r="H27" s="254" t="str">
        <f t="shared" si="1"/>
        <v/>
      </c>
      <c r="I27" s="128"/>
      <c r="J27" s="264"/>
      <c r="K27" s="246" t="str">
        <f>IF(J27="","",VLOOKUP(J27,LIVRE!$A$8:$AC$315,4))</f>
        <v/>
      </c>
      <c r="L27" s="245" t="str">
        <f>IF(J27="","",VLOOKUP(J27,LIVRE!$A$8:$AC$315,7))</f>
        <v/>
      </c>
      <c r="M27" s="245" t="str">
        <f>IF(J27="","",VLOOKUP(J27,LIVRE!$A$8:$AC$315,10))</f>
        <v/>
      </c>
      <c r="N27" s="247" t="str">
        <f t="shared" si="2"/>
        <v/>
      </c>
      <c r="O27" s="245" t="str">
        <f>IF(J27="","",VLOOKUP(J27,LIVRE!$A$8:$AC$315,8))</f>
        <v/>
      </c>
      <c r="P27" s="245" t="str">
        <f>IF(J27="","",VLOOKUP(J27,LIVRE!$A$8:$AC$315,11))</f>
        <v/>
      </c>
      <c r="Q27" s="254" t="str">
        <f t="shared" si="3"/>
        <v/>
      </c>
      <c r="R27" s="128"/>
      <c r="S27" s="264"/>
      <c r="T27" s="246" t="str">
        <f>IF(S27="","",VLOOKUP(S27,LIVRE!$A$8:$AC$315,4))</f>
        <v/>
      </c>
      <c r="U27" s="245" t="str">
        <f>IF(S27="","",VLOOKUP(S27,LIVRE!$A$8:$AC$315,7))</f>
        <v/>
      </c>
      <c r="V27" s="245" t="str">
        <f>IF(S27="","",VLOOKUP(S27,LIVRE!$A$8:$AC$315,10))</f>
        <v/>
      </c>
      <c r="W27" s="247" t="str">
        <f t="shared" si="4"/>
        <v/>
      </c>
      <c r="X27" s="245" t="str">
        <f>IF(S27="","",VLOOKUP(S27,LIVRE!$A$8:$AC$315,8))</f>
        <v/>
      </c>
      <c r="Y27" s="245" t="str">
        <f>IF(S27="","",VLOOKUP(S27,LIVRE!$A$8:$AC$315,11))</f>
        <v/>
      </c>
      <c r="Z27" s="254" t="str">
        <f t="shared" si="5"/>
        <v/>
      </c>
      <c r="AA27" s="128"/>
      <c r="AB27" s="264"/>
      <c r="AC27" s="246" t="str">
        <f>IF(AB27="","",VLOOKUP(AB27,LIVRE!$A$8:$AC$315,4))</f>
        <v/>
      </c>
      <c r="AD27" s="245" t="str">
        <f>IF(AB27="","",VLOOKUP(AB27,LIVRE!$A$8:$AC$315,7))</f>
        <v/>
      </c>
      <c r="AE27" s="245" t="str">
        <f>IF(AB27="","",VLOOKUP(AB27,LIVRE!$A$8:$AC$315,10))</f>
        <v/>
      </c>
      <c r="AF27" s="247" t="str">
        <f t="shared" si="6"/>
        <v/>
      </c>
      <c r="AG27" s="245" t="str">
        <f>IF(AB27="","",VLOOKUP(AB27,LIVRE!$A$8:$AC$315,8))</f>
        <v/>
      </c>
      <c r="AH27" s="245" t="str">
        <f>IF(AB27="","",VLOOKUP(AB27,LIVRE!$A$8:$AC$315,11))</f>
        <v/>
      </c>
      <c r="AI27" s="254" t="str">
        <f t="shared" si="7"/>
        <v/>
      </c>
    </row>
    <row r="28" spans="1:35" s="110" customFormat="1" ht="15.6" thickBot="1" x14ac:dyDescent="0.3">
      <c r="A28" s="264"/>
      <c r="B28" s="246" t="str">
        <f>IF(A28="","",VLOOKUP(A28,LIVRE!$A$8:$AC$315,4))</f>
        <v/>
      </c>
      <c r="C28" s="245" t="str">
        <f>IF(A28="","",VLOOKUP(A28,LIVRE!$A$8:$AC$315,7))</f>
        <v/>
      </c>
      <c r="D28" s="245" t="str">
        <f>IF(A28="","",VLOOKUP(A28,LIVRE!$A$8:$AC$315,10))</f>
        <v/>
      </c>
      <c r="E28" s="247" t="str">
        <f t="shared" si="0"/>
        <v/>
      </c>
      <c r="F28" s="245" t="str">
        <f>IF(A28="","",VLOOKUP(A28,LIVRE!$A$8:$AC$315,8))</f>
        <v/>
      </c>
      <c r="G28" s="245" t="str">
        <f>IF(A28="","",VLOOKUP(A28,LIVRE!$A$8:$AC$315,11))</f>
        <v/>
      </c>
      <c r="H28" s="254" t="str">
        <f t="shared" si="1"/>
        <v/>
      </c>
      <c r="I28" s="128"/>
      <c r="J28" s="264"/>
      <c r="K28" s="246" t="str">
        <f>IF(J28="","",VLOOKUP(J28,LIVRE!$A$8:$AC$315,4))</f>
        <v/>
      </c>
      <c r="L28" s="245" t="str">
        <f>IF(J28="","",VLOOKUP(J28,LIVRE!$A$8:$AC$315,7))</f>
        <v/>
      </c>
      <c r="M28" s="245" t="str">
        <f>IF(J28="","",VLOOKUP(J28,LIVRE!$A$8:$AC$315,10))</f>
        <v/>
      </c>
      <c r="N28" s="247" t="str">
        <f t="shared" si="2"/>
        <v/>
      </c>
      <c r="O28" s="245" t="str">
        <f>IF(J28="","",VLOOKUP(J28,LIVRE!$A$8:$AC$315,8))</f>
        <v/>
      </c>
      <c r="P28" s="245" t="str">
        <f>IF(J28="","",VLOOKUP(J28,LIVRE!$A$8:$AC$315,11))</f>
        <v/>
      </c>
      <c r="Q28" s="254" t="str">
        <f t="shared" si="3"/>
        <v/>
      </c>
      <c r="R28" s="128"/>
      <c r="S28" s="264"/>
      <c r="T28" s="246" t="str">
        <f>IF(S28="","",VLOOKUP(S28,LIVRE!$A$8:$AC$315,4))</f>
        <v/>
      </c>
      <c r="U28" s="245" t="str">
        <f>IF(S28="","",VLOOKUP(S28,LIVRE!$A$8:$AC$315,7))</f>
        <v/>
      </c>
      <c r="V28" s="245" t="str">
        <f>IF(S28="","",VLOOKUP(S28,LIVRE!$A$8:$AC$315,10))</f>
        <v/>
      </c>
      <c r="W28" s="247" t="str">
        <f t="shared" si="4"/>
        <v/>
      </c>
      <c r="X28" s="245" t="str">
        <f>IF(S28="","",VLOOKUP(S28,LIVRE!$A$8:$AC$315,8))</f>
        <v/>
      </c>
      <c r="Y28" s="245" t="str">
        <f>IF(S28="","",VLOOKUP(S28,LIVRE!$A$8:$AC$315,11))</f>
        <v/>
      </c>
      <c r="Z28" s="254" t="str">
        <f t="shared" si="5"/>
        <v/>
      </c>
      <c r="AA28" s="128"/>
      <c r="AB28" s="264"/>
      <c r="AC28" s="246" t="str">
        <f>IF(AB28="","",VLOOKUP(AB28,LIVRE!$A$8:$AC$315,4))</f>
        <v/>
      </c>
      <c r="AD28" s="245" t="str">
        <f>IF(AB28="","",VLOOKUP(AB28,LIVRE!$A$8:$AC$315,7))</f>
        <v/>
      </c>
      <c r="AE28" s="245" t="str">
        <f>IF(AB28="","",VLOOKUP(AB28,LIVRE!$A$8:$AC$315,10))</f>
        <v/>
      </c>
      <c r="AF28" s="247" t="str">
        <f t="shared" si="6"/>
        <v/>
      </c>
      <c r="AG28" s="245" t="str">
        <f>IF(AB28="","",VLOOKUP(AB28,LIVRE!$A$8:$AC$315,8))</f>
        <v/>
      </c>
      <c r="AH28" s="245" t="str">
        <f>IF(AB28="","",VLOOKUP(AB28,LIVRE!$A$8:$AC$315,11))</f>
        <v/>
      </c>
      <c r="AI28" s="254" t="str">
        <f t="shared" si="7"/>
        <v/>
      </c>
    </row>
    <row r="29" spans="1:35" s="110" customFormat="1" ht="15.6" thickBot="1" x14ac:dyDescent="0.3">
      <c r="A29" s="264"/>
      <c r="B29" s="246" t="str">
        <f>IF(A29="","",VLOOKUP(A29,LIVRE!$A$8:$AC$315,4))</f>
        <v/>
      </c>
      <c r="C29" s="245" t="str">
        <f>IF(A29="","",VLOOKUP(A29,LIVRE!$A$8:$AC$315,7))</f>
        <v/>
      </c>
      <c r="D29" s="245" t="str">
        <f>IF(A29="","",VLOOKUP(A29,LIVRE!$A$8:$AC$315,10))</f>
        <v/>
      </c>
      <c r="E29" s="247" t="str">
        <f t="shared" si="0"/>
        <v/>
      </c>
      <c r="F29" s="245" t="str">
        <f>IF(A29="","",VLOOKUP(A29,LIVRE!$A$8:$AC$315,8))</f>
        <v/>
      </c>
      <c r="G29" s="245" t="str">
        <f>IF(A29="","",VLOOKUP(A29,LIVRE!$A$8:$AC$315,11))</f>
        <v/>
      </c>
      <c r="H29" s="254" t="str">
        <f t="shared" si="1"/>
        <v/>
      </c>
      <c r="I29" s="128"/>
      <c r="J29" s="264"/>
      <c r="K29" s="246" t="str">
        <f>IF(J29="","",VLOOKUP(J29,LIVRE!$A$8:$AC$315,4))</f>
        <v/>
      </c>
      <c r="L29" s="245" t="str">
        <f>IF(J29="","",VLOOKUP(J29,LIVRE!$A$8:$AC$315,7))</f>
        <v/>
      </c>
      <c r="M29" s="245" t="str">
        <f>IF(J29="","",VLOOKUP(J29,LIVRE!$A$8:$AC$315,10))</f>
        <v/>
      </c>
      <c r="N29" s="247" t="str">
        <f t="shared" si="2"/>
        <v/>
      </c>
      <c r="O29" s="245" t="str">
        <f>IF(J29="","",VLOOKUP(J29,LIVRE!$A$8:$AC$315,8))</f>
        <v/>
      </c>
      <c r="P29" s="245" t="str">
        <f>IF(J29="","",VLOOKUP(J29,LIVRE!$A$8:$AC$315,11))</f>
        <v/>
      </c>
      <c r="Q29" s="254" t="str">
        <f t="shared" si="3"/>
        <v/>
      </c>
      <c r="R29" s="128"/>
      <c r="S29" s="264"/>
      <c r="T29" s="246" t="str">
        <f>IF(S29="","",VLOOKUP(S29,LIVRE!$A$8:$AC$315,4))</f>
        <v/>
      </c>
      <c r="U29" s="245" t="str">
        <f>IF(S29="","",VLOOKUP(S29,LIVRE!$A$8:$AC$315,7))</f>
        <v/>
      </c>
      <c r="V29" s="245" t="str">
        <f>IF(S29="","",VLOOKUP(S29,LIVRE!$A$8:$AC$315,10))</f>
        <v/>
      </c>
      <c r="W29" s="247" t="str">
        <f t="shared" si="4"/>
        <v/>
      </c>
      <c r="X29" s="245" t="str">
        <f>IF(S29="","",VLOOKUP(S29,LIVRE!$A$8:$AC$315,8))</f>
        <v/>
      </c>
      <c r="Y29" s="245" t="str">
        <f>IF(S29="","",VLOOKUP(S29,LIVRE!$A$8:$AC$315,11))</f>
        <v/>
      </c>
      <c r="Z29" s="254" t="str">
        <f t="shared" si="5"/>
        <v/>
      </c>
      <c r="AA29" s="128"/>
      <c r="AB29" s="264"/>
      <c r="AC29" s="246" t="str">
        <f>IF(AB29="","",VLOOKUP(AB29,LIVRE!$A$8:$AC$315,4))</f>
        <v/>
      </c>
      <c r="AD29" s="245" t="str">
        <f>IF(AB29="","",VLOOKUP(AB29,LIVRE!$A$8:$AC$315,7))</f>
        <v/>
      </c>
      <c r="AE29" s="245" t="str">
        <f>IF(AB29="","",VLOOKUP(AB29,LIVRE!$A$8:$AC$315,10))</f>
        <v/>
      </c>
      <c r="AF29" s="247" t="str">
        <f t="shared" si="6"/>
        <v/>
      </c>
      <c r="AG29" s="245" t="str">
        <f>IF(AB29="","",VLOOKUP(AB29,LIVRE!$A$8:$AC$315,8))</f>
        <v/>
      </c>
      <c r="AH29" s="245" t="str">
        <f>IF(AB29="","",VLOOKUP(AB29,LIVRE!$A$8:$AC$315,11))</f>
        <v/>
      </c>
      <c r="AI29" s="254" t="str">
        <f t="shared" si="7"/>
        <v/>
      </c>
    </row>
    <row r="30" spans="1:35" s="110" customFormat="1" ht="15.6" thickBot="1" x14ac:dyDescent="0.3">
      <c r="A30" s="264"/>
      <c r="B30" s="246" t="str">
        <f>IF(A30="","",VLOOKUP(A30,LIVRE!$A$8:$AC$315,4))</f>
        <v/>
      </c>
      <c r="C30" s="245" t="str">
        <f>IF(A30="","",VLOOKUP(A30,LIVRE!$A$8:$AC$315,7))</f>
        <v/>
      </c>
      <c r="D30" s="245" t="str">
        <f>IF(A30="","",VLOOKUP(A30,LIVRE!$A$8:$AC$315,10))</f>
        <v/>
      </c>
      <c r="E30" s="247" t="str">
        <f t="shared" si="0"/>
        <v/>
      </c>
      <c r="F30" s="245" t="str">
        <f>IF(A30="","",VLOOKUP(A30,LIVRE!$A$8:$AC$315,8))</f>
        <v/>
      </c>
      <c r="G30" s="245" t="str">
        <f>IF(A30="","",VLOOKUP(A30,LIVRE!$A$8:$AC$315,11))</f>
        <v/>
      </c>
      <c r="H30" s="254" t="str">
        <f t="shared" si="1"/>
        <v/>
      </c>
      <c r="I30" s="128"/>
      <c r="J30" s="264"/>
      <c r="K30" s="246" t="str">
        <f>IF(J30="","",VLOOKUP(J30,LIVRE!$A$8:$AC$315,4))</f>
        <v/>
      </c>
      <c r="L30" s="245" t="str">
        <f>IF(J30="","",VLOOKUP(J30,LIVRE!$A$8:$AC$315,7))</f>
        <v/>
      </c>
      <c r="M30" s="245" t="str">
        <f>IF(J30="","",VLOOKUP(J30,LIVRE!$A$8:$AC$315,10))</f>
        <v/>
      </c>
      <c r="N30" s="247" t="str">
        <f t="shared" si="2"/>
        <v/>
      </c>
      <c r="O30" s="245" t="str">
        <f>IF(J30="","",VLOOKUP(J30,LIVRE!$A$8:$AC$315,8))</f>
        <v/>
      </c>
      <c r="P30" s="245" t="str">
        <f>IF(J30="","",VLOOKUP(J30,LIVRE!$A$8:$AC$315,11))</f>
        <v/>
      </c>
      <c r="Q30" s="254" t="str">
        <f t="shared" si="3"/>
        <v/>
      </c>
      <c r="R30" s="128"/>
      <c r="S30" s="264"/>
      <c r="T30" s="246" t="str">
        <f>IF(S30="","",VLOOKUP(S30,LIVRE!$A$8:$AC$315,4))</f>
        <v/>
      </c>
      <c r="U30" s="245" t="str">
        <f>IF(S30="","",VLOOKUP(S30,LIVRE!$A$8:$AC$315,7))</f>
        <v/>
      </c>
      <c r="V30" s="245" t="str">
        <f>IF(S30="","",VLOOKUP(S30,LIVRE!$A$8:$AC$315,10))</f>
        <v/>
      </c>
      <c r="W30" s="247" t="str">
        <f t="shared" si="4"/>
        <v/>
      </c>
      <c r="X30" s="245" t="str">
        <f>IF(S30="","",VLOOKUP(S30,LIVRE!$A$8:$AC$315,8))</f>
        <v/>
      </c>
      <c r="Y30" s="245" t="str">
        <f>IF(S30="","",VLOOKUP(S30,LIVRE!$A$8:$AC$315,11))</f>
        <v/>
      </c>
      <c r="Z30" s="254" t="str">
        <f t="shared" si="5"/>
        <v/>
      </c>
      <c r="AA30" s="128"/>
      <c r="AB30" s="264"/>
      <c r="AC30" s="246" t="str">
        <f>IF(AB30="","",VLOOKUP(AB30,LIVRE!$A$8:$AC$315,4))</f>
        <v/>
      </c>
      <c r="AD30" s="245" t="str">
        <f>IF(AB30="","",VLOOKUP(AB30,LIVRE!$A$8:$AC$315,7))</f>
        <v/>
      </c>
      <c r="AE30" s="245" t="str">
        <f>IF(AB30="","",VLOOKUP(AB30,LIVRE!$A$8:$AC$315,10))</f>
        <v/>
      </c>
      <c r="AF30" s="247" t="str">
        <f t="shared" si="6"/>
        <v/>
      </c>
      <c r="AG30" s="245" t="str">
        <f>IF(AB30="","",VLOOKUP(AB30,LIVRE!$A$8:$AC$315,8))</f>
        <v/>
      </c>
      <c r="AH30" s="245" t="str">
        <f>IF(AB30="","",VLOOKUP(AB30,LIVRE!$A$8:$AC$315,11))</f>
        <v/>
      </c>
      <c r="AI30" s="254" t="str">
        <f t="shared" si="7"/>
        <v/>
      </c>
    </row>
    <row r="31" spans="1:35" s="110" customFormat="1" ht="15.6" thickBot="1" x14ac:dyDescent="0.3">
      <c r="A31" s="264"/>
      <c r="B31" s="246" t="str">
        <f>IF(A31="","",VLOOKUP(A31,LIVRE!$A$8:$AC$315,4))</f>
        <v/>
      </c>
      <c r="C31" s="245" t="str">
        <f>IF(A31="","",VLOOKUP(A31,LIVRE!$A$8:$AC$315,7))</f>
        <v/>
      </c>
      <c r="D31" s="245" t="str">
        <f>IF(A31="","",VLOOKUP(A31,LIVRE!$A$8:$AC$315,10))</f>
        <v/>
      </c>
      <c r="E31" s="247" t="str">
        <f t="shared" si="0"/>
        <v/>
      </c>
      <c r="F31" s="245" t="str">
        <f>IF(A31="","",VLOOKUP(A31,LIVRE!$A$8:$AC$315,8))</f>
        <v/>
      </c>
      <c r="G31" s="245" t="str">
        <f>IF(A31="","",VLOOKUP(A31,LIVRE!$A$8:$AC$315,11))</f>
        <v/>
      </c>
      <c r="H31" s="254" t="str">
        <f t="shared" si="1"/>
        <v/>
      </c>
      <c r="I31" s="128"/>
      <c r="J31" s="264"/>
      <c r="K31" s="246" t="str">
        <f>IF(J31="","",VLOOKUP(J31,LIVRE!$A$8:$AC$315,4))</f>
        <v/>
      </c>
      <c r="L31" s="245" t="str">
        <f>IF(J31="","",VLOOKUP(J31,LIVRE!$A$8:$AC$315,7))</f>
        <v/>
      </c>
      <c r="M31" s="245" t="str">
        <f>IF(J31="","",VLOOKUP(J31,LIVRE!$A$8:$AC$315,10))</f>
        <v/>
      </c>
      <c r="N31" s="247" t="str">
        <f t="shared" si="2"/>
        <v/>
      </c>
      <c r="O31" s="245" t="str">
        <f>IF(J31="","",VLOOKUP(J31,LIVRE!$A$8:$AC$315,8))</f>
        <v/>
      </c>
      <c r="P31" s="245" t="str">
        <f>IF(J31="","",VLOOKUP(J31,LIVRE!$A$8:$AC$315,11))</f>
        <v/>
      </c>
      <c r="Q31" s="254" t="str">
        <f t="shared" si="3"/>
        <v/>
      </c>
      <c r="R31" s="128"/>
      <c r="S31" s="264"/>
      <c r="T31" s="246" t="str">
        <f>IF(S31="","",VLOOKUP(S31,LIVRE!$A$8:$AC$315,4))</f>
        <v/>
      </c>
      <c r="U31" s="245" t="str">
        <f>IF(S31="","",VLOOKUP(S31,LIVRE!$A$8:$AC$315,7))</f>
        <v/>
      </c>
      <c r="V31" s="245" t="str">
        <f>IF(S31="","",VLOOKUP(S31,LIVRE!$A$8:$AC$315,10))</f>
        <v/>
      </c>
      <c r="W31" s="247" t="str">
        <f t="shared" si="4"/>
        <v/>
      </c>
      <c r="X31" s="245" t="str">
        <f>IF(S31="","",VLOOKUP(S31,LIVRE!$A$8:$AC$315,8))</f>
        <v/>
      </c>
      <c r="Y31" s="245" t="str">
        <f>IF(S31="","",VLOOKUP(S31,LIVRE!$A$8:$AC$315,11))</f>
        <v/>
      </c>
      <c r="Z31" s="254" t="str">
        <f t="shared" si="5"/>
        <v/>
      </c>
      <c r="AA31" s="128"/>
      <c r="AB31" s="264"/>
      <c r="AC31" s="246" t="str">
        <f>IF(AB31="","",VLOOKUP(AB31,LIVRE!$A$8:$AC$315,4))</f>
        <v/>
      </c>
      <c r="AD31" s="245" t="str">
        <f>IF(AB31="","",VLOOKUP(AB31,LIVRE!$A$8:$AC$315,7))</f>
        <v/>
      </c>
      <c r="AE31" s="245" t="str">
        <f>IF(AB31="","",VLOOKUP(AB31,LIVRE!$A$8:$AC$315,10))</f>
        <v/>
      </c>
      <c r="AF31" s="247" t="str">
        <f t="shared" si="6"/>
        <v/>
      </c>
      <c r="AG31" s="245" t="str">
        <f>IF(AB31="","",VLOOKUP(AB31,LIVRE!$A$8:$AC$315,8))</f>
        <v/>
      </c>
      <c r="AH31" s="245" t="str">
        <f>IF(AB31="","",VLOOKUP(AB31,LIVRE!$A$8:$AC$315,11))</f>
        <v/>
      </c>
      <c r="AI31" s="254" t="str">
        <f t="shared" si="7"/>
        <v/>
      </c>
    </row>
    <row r="32" spans="1:35" s="110" customFormat="1" ht="15.6" thickBot="1" x14ac:dyDescent="0.3">
      <c r="A32" s="264"/>
      <c r="B32" s="246" t="str">
        <f>IF(A32="","",VLOOKUP(A32,LIVRE!$A$8:$AC$315,4))</f>
        <v/>
      </c>
      <c r="C32" s="245" t="str">
        <f>IF(A32="","",VLOOKUP(A32,LIVRE!$A$8:$AC$315,7))</f>
        <v/>
      </c>
      <c r="D32" s="245" t="str">
        <f>IF(A32="","",VLOOKUP(A32,LIVRE!$A$8:$AC$315,10))</f>
        <v/>
      </c>
      <c r="E32" s="247" t="str">
        <f t="shared" si="0"/>
        <v/>
      </c>
      <c r="F32" s="245" t="str">
        <f>IF(A32="","",VLOOKUP(A32,LIVRE!$A$8:$AC$315,8))</f>
        <v/>
      </c>
      <c r="G32" s="245" t="str">
        <f>IF(A32="","",VLOOKUP(A32,LIVRE!$A$8:$AC$315,11))</f>
        <v/>
      </c>
      <c r="H32" s="254" t="str">
        <f t="shared" si="1"/>
        <v/>
      </c>
      <c r="I32" s="128"/>
      <c r="J32" s="264"/>
      <c r="K32" s="246" t="str">
        <f>IF(J32="","",VLOOKUP(J32,LIVRE!$A$8:$AC$315,4))</f>
        <v/>
      </c>
      <c r="L32" s="245" t="str">
        <f>IF(J32="","",VLOOKUP(J32,LIVRE!$A$8:$AC$315,7))</f>
        <v/>
      </c>
      <c r="M32" s="245" t="str">
        <f>IF(J32="","",VLOOKUP(J32,LIVRE!$A$8:$AC$315,10))</f>
        <v/>
      </c>
      <c r="N32" s="247" t="str">
        <f t="shared" si="2"/>
        <v/>
      </c>
      <c r="O32" s="245" t="str">
        <f>IF(J32="","",VLOOKUP(J32,LIVRE!$A$8:$AC$315,8))</f>
        <v/>
      </c>
      <c r="P32" s="245" t="str">
        <f>IF(J32="","",VLOOKUP(J32,LIVRE!$A$8:$AC$315,11))</f>
        <v/>
      </c>
      <c r="Q32" s="254" t="str">
        <f t="shared" si="3"/>
        <v/>
      </c>
      <c r="R32" s="128"/>
      <c r="S32" s="264"/>
      <c r="T32" s="246" t="str">
        <f>IF(S32="","",VLOOKUP(S32,LIVRE!$A$8:$AC$315,4))</f>
        <v/>
      </c>
      <c r="U32" s="245" t="str">
        <f>IF(S32="","",VLOOKUP(S32,LIVRE!$A$8:$AC$315,7))</f>
        <v/>
      </c>
      <c r="V32" s="245" t="str">
        <f>IF(S32="","",VLOOKUP(S32,LIVRE!$A$8:$AC$315,10))</f>
        <v/>
      </c>
      <c r="W32" s="247" t="str">
        <f t="shared" si="4"/>
        <v/>
      </c>
      <c r="X32" s="245" t="str">
        <f>IF(S32="","",VLOOKUP(S32,LIVRE!$A$8:$AC$315,8))</f>
        <v/>
      </c>
      <c r="Y32" s="245" t="str">
        <f>IF(S32="","",VLOOKUP(S32,LIVRE!$A$8:$AC$315,11))</f>
        <v/>
      </c>
      <c r="Z32" s="254" t="str">
        <f t="shared" si="5"/>
        <v/>
      </c>
      <c r="AA32" s="128"/>
      <c r="AB32" s="264"/>
      <c r="AC32" s="246" t="str">
        <f>IF(AB32="","",VLOOKUP(AB32,LIVRE!$A$8:$AC$315,4))</f>
        <v/>
      </c>
      <c r="AD32" s="245" t="str">
        <f>IF(AB32="","",VLOOKUP(AB32,LIVRE!$A$8:$AC$315,7))</f>
        <v/>
      </c>
      <c r="AE32" s="245" t="str">
        <f>IF(AB32="","",VLOOKUP(AB32,LIVRE!$A$8:$AC$315,10))</f>
        <v/>
      </c>
      <c r="AF32" s="247" t="str">
        <f t="shared" si="6"/>
        <v/>
      </c>
      <c r="AG32" s="245" t="str">
        <f>IF(AB32="","",VLOOKUP(AB32,LIVRE!$A$8:$AC$315,8))</f>
        <v/>
      </c>
      <c r="AH32" s="245" t="str">
        <f>IF(AB32="","",VLOOKUP(AB32,LIVRE!$A$8:$AC$315,11))</f>
        <v/>
      </c>
      <c r="AI32" s="254" t="str">
        <f t="shared" si="7"/>
        <v/>
      </c>
    </row>
    <row r="33" spans="1:35" s="110" customFormat="1" ht="15.6" thickBot="1" x14ac:dyDescent="0.3">
      <c r="A33" s="264"/>
      <c r="B33" s="246" t="str">
        <f>IF(A33="","",VLOOKUP(A33,LIVRE!$A$8:$AC$315,4))</f>
        <v/>
      </c>
      <c r="C33" s="245" t="str">
        <f>IF(A33="","",VLOOKUP(A33,LIVRE!$A$8:$AC$315,7))</f>
        <v/>
      </c>
      <c r="D33" s="245" t="str">
        <f>IF(A33="","",VLOOKUP(A33,LIVRE!$A$8:$AC$315,10))</f>
        <v/>
      </c>
      <c r="E33" s="247" t="str">
        <f t="shared" si="0"/>
        <v/>
      </c>
      <c r="F33" s="245" t="str">
        <f>IF(A33="","",VLOOKUP(A33,LIVRE!$A$8:$AC$315,8))</f>
        <v/>
      </c>
      <c r="G33" s="245" t="str">
        <f>IF(A33="","",VLOOKUP(A33,LIVRE!$A$8:$AC$315,11))</f>
        <v/>
      </c>
      <c r="H33" s="254" t="str">
        <f t="shared" si="1"/>
        <v/>
      </c>
      <c r="I33" s="128"/>
      <c r="J33" s="264"/>
      <c r="K33" s="246" t="str">
        <f>IF(J33="","",VLOOKUP(J33,LIVRE!$A$8:$AC$315,4))</f>
        <v/>
      </c>
      <c r="L33" s="245" t="str">
        <f>IF(J33="","",VLOOKUP(J33,LIVRE!$A$8:$AC$315,7))</f>
        <v/>
      </c>
      <c r="M33" s="245" t="str">
        <f>IF(J33="","",VLOOKUP(J33,LIVRE!$A$8:$AC$315,10))</f>
        <v/>
      </c>
      <c r="N33" s="247" t="str">
        <f t="shared" si="2"/>
        <v/>
      </c>
      <c r="O33" s="245" t="str">
        <f>IF(J33="","",VLOOKUP(J33,LIVRE!$A$8:$AC$315,8))</f>
        <v/>
      </c>
      <c r="P33" s="245" t="str">
        <f>IF(J33="","",VLOOKUP(J33,LIVRE!$A$8:$AC$315,11))</f>
        <v/>
      </c>
      <c r="Q33" s="254" t="str">
        <f t="shared" si="3"/>
        <v/>
      </c>
      <c r="R33" s="128"/>
      <c r="S33" s="264"/>
      <c r="T33" s="246" t="str">
        <f>IF(S33="","",VLOOKUP(S33,LIVRE!$A$8:$AC$315,4))</f>
        <v/>
      </c>
      <c r="U33" s="245" t="str">
        <f>IF(S33="","",VLOOKUP(S33,LIVRE!$A$8:$AC$315,7))</f>
        <v/>
      </c>
      <c r="V33" s="245" t="str">
        <f>IF(S33="","",VLOOKUP(S33,LIVRE!$A$8:$AC$315,10))</f>
        <v/>
      </c>
      <c r="W33" s="247" t="str">
        <f t="shared" si="4"/>
        <v/>
      </c>
      <c r="X33" s="245" t="str">
        <f>IF(S33="","",VLOOKUP(S33,LIVRE!$A$8:$AC$315,8))</f>
        <v/>
      </c>
      <c r="Y33" s="245" t="str">
        <f>IF(S33="","",VLOOKUP(S33,LIVRE!$A$8:$AC$315,11))</f>
        <v/>
      </c>
      <c r="Z33" s="254" t="str">
        <f t="shared" si="5"/>
        <v/>
      </c>
      <c r="AA33" s="128"/>
      <c r="AB33" s="264"/>
      <c r="AC33" s="246" t="str">
        <f>IF(AB33="","",VLOOKUP(AB33,LIVRE!$A$8:$AC$315,4))</f>
        <v/>
      </c>
      <c r="AD33" s="245" t="str">
        <f>IF(AB33="","",VLOOKUP(AB33,LIVRE!$A$8:$AC$315,7))</f>
        <v/>
      </c>
      <c r="AE33" s="245" t="str">
        <f>IF(AB33="","",VLOOKUP(AB33,LIVRE!$A$8:$AC$315,10))</f>
        <v/>
      </c>
      <c r="AF33" s="247" t="str">
        <f t="shared" si="6"/>
        <v/>
      </c>
      <c r="AG33" s="245" t="str">
        <f>IF(AB33="","",VLOOKUP(AB33,LIVRE!$A$8:$AC$315,8))</f>
        <v/>
      </c>
      <c r="AH33" s="245" t="str">
        <f>IF(AB33="","",VLOOKUP(AB33,LIVRE!$A$8:$AC$315,11))</f>
        <v/>
      </c>
      <c r="AI33" s="254" t="str">
        <f t="shared" si="7"/>
        <v/>
      </c>
    </row>
    <row r="34" spans="1:35" s="110" customFormat="1" ht="15.6" thickBot="1" x14ac:dyDescent="0.3">
      <c r="A34" s="264"/>
      <c r="B34" s="246" t="str">
        <f>IF(A34="","",VLOOKUP(A34,LIVRE!$A$8:$AC$315,4))</f>
        <v/>
      </c>
      <c r="C34" s="245" t="str">
        <f>IF(A34="","",VLOOKUP(A34,LIVRE!$A$8:$AC$315,7))</f>
        <v/>
      </c>
      <c r="D34" s="245" t="str">
        <f>IF(A34="","",VLOOKUP(A34,LIVRE!$A$8:$AC$315,10))</f>
        <v/>
      </c>
      <c r="E34" s="247" t="str">
        <f t="shared" si="0"/>
        <v/>
      </c>
      <c r="F34" s="245" t="str">
        <f>IF(A34="","",VLOOKUP(A34,LIVRE!$A$8:$AC$315,8))</f>
        <v/>
      </c>
      <c r="G34" s="245" t="str">
        <f>IF(A34="","",VLOOKUP(A34,LIVRE!$A$8:$AC$315,11))</f>
        <v/>
      </c>
      <c r="H34" s="254" t="str">
        <f t="shared" si="1"/>
        <v/>
      </c>
      <c r="I34" s="128"/>
      <c r="J34" s="264"/>
      <c r="K34" s="246" t="str">
        <f>IF(J34="","",VLOOKUP(J34,LIVRE!$A$8:$AC$315,4))</f>
        <v/>
      </c>
      <c r="L34" s="245" t="str">
        <f>IF(J34="","",VLOOKUP(J34,LIVRE!$A$8:$AC$315,7))</f>
        <v/>
      </c>
      <c r="M34" s="245" t="str">
        <f>IF(J34="","",VLOOKUP(J34,LIVRE!$A$8:$AC$315,10))</f>
        <v/>
      </c>
      <c r="N34" s="247" t="str">
        <f t="shared" si="2"/>
        <v/>
      </c>
      <c r="O34" s="245" t="str">
        <f>IF(J34="","",VLOOKUP(J34,LIVRE!$A$8:$AC$315,8))</f>
        <v/>
      </c>
      <c r="P34" s="245" t="str">
        <f>IF(J34="","",VLOOKUP(J34,LIVRE!$A$8:$AC$315,11))</f>
        <v/>
      </c>
      <c r="Q34" s="254" t="str">
        <f t="shared" si="3"/>
        <v/>
      </c>
      <c r="R34" s="128"/>
      <c r="S34" s="264"/>
      <c r="T34" s="246" t="str">
        <f>IF(S34="","",VLOOKUP(S34,LIVRE!$A$8:$AC$315,4))</f>
        <v/>
      </c>
      <c r="U34" s="245" t="str">
        <f>IF(S34="","",VLOOKUP(S34,LIVRE!$A$8:$AC$315,7))</f>
        <v/>
      </c>
      <c r="V34" s="245" t="str">
        <f>IF(S34="","",VLOOKUP(S34,LIVRE!$A$8:$AC$315,10))</f>
        <v/>
      </c>
      <c r="W34" s="247" t="str">
        <f t="shared" si="4"/>
        <v/>
      </c>
      <c r="X34" s="245" t="str">
        <f>IF(S34="","",VLOOKUP(S34,LIVRE!$A$8:$AC$315,8))</f>
        <v/>
      </c>
      <c r="Y34" s="245" t="str">
        <f>IF(S34="","",VLOOKUP(S34,LIVRE!$A$8:$AC$315,11))</f>
        <v/>
      </c>
      <c r="Z34" s="254" t="str">
        <f t="shared" si="5"/>
        <v/>
      </c>
      <c r="AA34" s="128"/>
      <c r="AB34" s="264"/>
      <c r="AC34" s="246" t="str">
        <f>IF(AB34="","",VLOOKUP(AB34,LIVRE!$A$8:$AC$315,4))</f>
        <v/>
      </c>
      <c r="AD34" s="245" t="str">
        <f>IF(AB34="","",VLOOKUP(AB34,LIVRE!$A$8:$AC$315,7))</f>
        <v/>
      </c>
      <c r="AE34" s="245" t="str">
        <f>IF(AB34="","",VLOOKUP(AB34,LIVRE!$A$8:$AC$315,10))</f>
        <v/>
      </c>
      <c r="AF34" s="247" t="str">
        <f t="shared" si="6"/>
        <v/>
      </c>
      <c r="AG34" s="245" t="str">
        <f>IF(AB34="","",VLOOKUP(AB34,LIVRE!$A$8:$AC$315,8))</f>
        <v/>
      </c>
      <c r="AH34" s="245" t="str">
        <f>IF(AB34="","",VLOOKUP(AB34,LIVRE!$A$8:$AC$315,11))</f>
        <v/>
      </c>
      <c r="AI34" s="254" t="str">
        <f t="shared" si="7"/>
        <v/>
      </c>
    </row>
    <row r="35" spans="1:35" s="110" customFormat="1" ht="15.6" thickBot="1" x14ac:dyDescent="0.3">
      <c r="A35" s="264"/>
      <c r="B35" s="246" t="str">
        <f>IF(A35="","",VLOOKUP(A35,LIVRE!$A$8:$AC$315,4))</f>
        <v/>
      </c>
      <c r="C35" s="245" t="str">
        <f>IF(A35="","",VLOOKUP(A35,LIVRE!$A$8:$AC$315,7))</f>
        <v/>
      </c>
      <c r="D35" s="245" t="str">
        <f>IF(A35="","",VLOOKUP(A35,LIVRE!$A$8:$AC$315,10))</f>
        <v/>
      </c>
      <c r="E35" s="247" t="str">
        <f t="shared" si="0"/>
        <v/>
      </c>
      <c r="F35" s="245" t="str">
        <f>IF(A35="","",VLOOKUP(A35,LIVRE!$A$8:$AC$315,8))</f>
        <v/>
      </c>
      <c r="G35" s="245" t="str">
        <f>IF(A35="","",VLOOKUP(A35,LIVRE!$A$8:$AC$315,11))</f>
        <v/>
      </c>
      <c r="H35" s="254" t="str">
        <f t="shared" si="1"/>
        <v/>
      </c>
      <c r="I35" s="128"/>
      <c r="J35" s="264"/>
      <c r="K35" s="246" t="str">
        <f>IF(J35="","",VLOOKUP(J35,LIVRE!$A$8:$AC$315,4))</f>
        <v/>
      </c>
      <c r="L35" s="245" t="str">
        <f>IF(J35="","",VLOOKUP(J35,LIVRE!$A$8:$AC$315,7))</f>
        <v/>
      </c>
      <c r="M35" s="245" t="str">
        <f>IF(J35="","",VLOOKUP(J35,LIVRE!$A$8:$AC$315,10))</f>
        <v/>
      </c>
      <c r="N35" s="247" t="str">
        <f t="shared" si="2"/>
        <v/>
      </c>
      <c r="O35" s="245" t="str">
        <f>IF(J35="","",VLOOKUP(J35,LIVRE!$A$8:$AC$315,8))</f>
        <v/>
      </c>
      <c r="P35" s="245" t="str">
        <f>IF(J35="","",VLOOKUP(J35,LIVRE!$A$8:$AC$315,11))</f>
        <v/>
      </c>
      <c r="Q35" s="254" t="str">
        <f t="shared" si="3"/>
        <v/>
      </c>
      <c r="R35" s="128"/>
      <c r="S35" s="264"/>
      <c r="T35" s="246" t="str">
        <f>IF(S35="","",VLOOKUP(S35,LIVRE!$A$8:$AC$315,4))</f>
        <v/>
      </c>
      <c r="U35" s="245" t="str">
        <f>IF(S35="","",VLOOKUP(S35,LIVRE!$A$8:$AC$315,7))</f>
        <v/>
      </c>
      <c r="V35" s="245" t="str">
        <f>IF(S35="","",VLOOKUP(S35,LIVRE!$A$8:$AC$315,10))</f>
        <v/>
      </c>
      <c r="W35" s="247" t="str">
        <f t="shared" si="4"/>
        <v/>
      </c>
      <c r="X35" s="245" t="str">
        <f>IF(S35="","",VLOOKUP(S35,LIVRE!$A$8:$AC$315,8))</f>
        <v/>
      </c>
      <c r="Y35" s="245" t="str">
        <f>IF(S35="","",VLOOKUP(S35,LIVRE!$A$8:$AC$315,11))</f>
        <v/>
      </c>
      <c r="Z35" s="254" t="str">
        <f t="shared" si="5"/>
        <v/>
      </c>
      <c r="AA35" s="128"/>
      <c r="AB35" s="264"/>
      <c r="AC35" s="246" t="str">
        <f>IF(AB35="","",VLOOKUP(AB35,LIVRE!$A$8:$AC$315,4))</f>
        <v/>
      </c>
      <c r="AD35" s="245" t="str">
        <f>IF(AB35="","",VLOOKUP(AB35,LIVRE!$A$8:$AC$315,7))</f>
        <v/>
      </c>
      <c r="AE35" s="245" t="str">
        <f>IF(AB35="","",VLOOKUP(AB35,LIVRE!$A$8:$AC$315,10))</f>
        <v/>
      </c>
      <c r="AF35" s="247" t="str">
        <f t="shared" si="6"/>
        <v/>
      </c>
      <c r="AG35" s="245" t="str">
        <f>IF(AB35="","",VLOOKUP(AB35,LIVRE!$A$8:$AC$315,8))</f>
        <v/>
      </c>
      <c r="AH35" s="245" t="str">
        <f>IF(AB35="","",VLOOKUP(AB35,LIVRE!$A$8:$AC$315,11))</f>
        <v/>
      </c>
      <c r="AI35" s="254" t="str">
        <f t="shared" si="7"/>
        <v/>
      </c>
    </row>
    <row r="36" spans="1:35" s="110" customFormat="1" ht="15.6" thickBot="1" x14ac:dyDescent="0.3">
      <c r="A36" s="264"/>
      <c r="B36" s="246" t="str">
        <f>IF(A36="","",VLOOKUP(A36,LIVRE!$A$8:$AC$315,4))</f>
        <v/>
      </c>
      <c r="C36" s="245" t="str">
        <f>IF(A36="","",VLOOKUP(A36,LIVRE!$A$8:$AC$315,7))</f>
        <v/>
      </c>
      <c r="D36" s="245" t="str">
        <f>IF(A36="","",VLOOKUP(A36,LIVRE!$A$8:$AC$315,10))</f>
        <v/>
      </c>
      <c r="E36" s="247" t="str">
        <f t="shared" si="0"/>
        <v/>
      </c>
      <c r="F36" s="245" t="str">
        <f>IF(A36="","",VLOOKUP(A36,LIVRE!$A$8:$AC$315,8))</f>
        <v/>
      </c>
      <c r="G36" s="245" t="str">
        <f>IF(A36="","",VLOOKUP(A36,LIVRE!$A$8:$AC$315,11))</f>
        <v/>
      </c>
      <c r="H36" s="254" t="str">
        <f t="shared" si="1"/>
        <v/>
      </c>
      <c r="I36" s="128"/>
      <c r="J36" s="264"/>
      <c r="K36" s="246" t="str">
        <f>IF(J36="","",VLOOKUP(J36,LIVRE!$A$8:$AC$315,4))</f>
        <v/>
      </c>
      <c r="L36" s="245" t="str">
        <f>IF(J36="","",VLOOKUP(J36,LIVRE!$A$8:$AC$315,7))</f>
        <v/>
      </c>
      <c r="M36" s="245" t="str">
        <f>IF(J36="","",VLOOKUP(J36,LIVRE!$A$8:$AC$315,10))</f>
        <v/>
      </c>
      <c r="N36" s="247" t="str">
        <f t="shared" si="2"/>
        <v/>
      </c>
      <c r="O36" s="245" t="str">
        <f>IF(J36="","",VLOOKUP(J36,LIVRE!$A$8:$AC$315,8))</f>
        <v/>
      </c>
      <c r="P36" s="245" t="str">
        <f>IF(J36="","",VLOOKUP(J36,LIVRE!$A$8:$AC$315,11))</f>
        <v/>
      </c>
      <c r="Q36" s="254" t="str">
        <f t="shared" si="3"/>
        <v/>
      </c>
      <c r="R36" s="128"/>
      <c r="S36" s="264"/>
      <c r="T36" s="246" t="str">
        <f>IF(S36="","",VLOOKUP(S36,LIVRE!$A$8:$AC$315,4))</f>
        <v/>
      </c>
      <c r="U36" s="245" t="str">
        <f>IF(S36="","",VLOOKUP(S36,LIVRE!$A$8:$AC$315,7))</f>
        <v/>
      </c>
      <c r="V36" s="245" t="str">
        <f>IF(S36="","",VLOOKUP(S36,LIVRE!$A$8:$AC$315,10))</f>
        <v/>
      </c>
      <c r="W36" s="247" t="str">
        <f t="shared" si="4"/>
        <v/>
      </c>
      <c r="X36" s="245" t="str">
        <f>IF(S36="","",VLOOKUP(S36,LIVRE!$A$8:$AC$315,8))</f>
        <v/>
      </c>
      <c r="Y36" s="245" t="str">
        <f>IF(S36="","",VLOOKUP(S36,LIVRE!$A$8:$AC$315,11))</f>
        <v/>
      </c>
      <c r="Z36" s="254" t="str">
        <f t="shared" si="5"/>
        <v/>
      </c>
      <c r="AA36" s="128"/>
      <c r="AB36" s="264"/>
      <c r="AC36" s="246" t="str">
        <f>IF(AB36="","",VLOOKUP(AB36,LIVRE!$A$8:$AC$315,4))</f>
        <v/>
      </c>
      <c r="AD36" s="245" t="str">
        <f>IF(AB36="","",VLOOKUP(AB36,LIVRE!$A$8:$AC$315,7))</f>
        <v/>
      </c>
      <c r="AE36" s="245" t="str">
        <f>IF(AB36="","",VLOOKUP(AB36,LIVRE!$A$8:$AC$315,10))</f>
        <v/>
      </c>
      <c r="AF36" s="247" t="str">
        <f t="shared" si="6"/>
        <v/>
      </c>
      <c r="AG36" s="245" t="str">
        <f>IF(AB36="","",VLOOKUP(AB36,LIVRE!$A$8:$AC$315,8))</f>
        <v/>
      </c>
      <c r="AH36" s="245" t="str">
        <f>IF(AB36="","",VLOOKUP(AB36,LIVRE!$A$8:$AC$315,11))</f>
        <v/>
      </c>
      <c r="AI36" s="254" t="str">
        <f t="shared" si="7"/>
        <v/>
      </c>
    </row>
    <row r="37" spans="1:35" s="110" customFormat="1" ht="15.6" thickBot="1" x14ac:dyDescent="0.3">
      <c r="A37" s="264"/>
      <c r="B37" s="246" t="str">
        <f>IF(A37="","",VLOOKUP(A37,LIVRE!$A$8:$AC$315,4))</f>
        <v/>
      </c>
      <c r="C37" s="245" t="str">
        <f>IF(A37="","",VLOOKUP(A37,LIVRE!$A$8:$AC$315,7))</f>
        <v/>
      </c>
      <c r="D37" s="245" t="str">
        <f>IF(A37="","",VLOOKUP(A37,LIVRE!$A$8:$AC$315,10))</f>
        <v/>
      </c>
      <c r="E37" s="247" t="str">
        <f t="shared" si="0"/>
        <v/>
      </c>
      <c r="F37" s="245" t="str">
        <f>IF(A37="","",VLOOKUP(A37,LIVRE!$A$8:$AC$315,8))</f>
        <v/>
      </c>
      <c r="G37" s="245" t="str">
        <f>IF(A37="","",VLOOKUP(A37,LIVRE!$A$8:$AC$315,11))</f>
        <v/>
      </c>
      <c r="H37" s="254" t="str">
        <f t="shared" si="1"/>
        <v/>
      </c>
      <c r="I37" s="128"/>
      <c r="J37" s="264"/>
      <c r="K37" s="246" t="str">
        <f>IF(J37="","",VLOOKUP(J37,LIVRE!$A$8:$AC$315,4))</f>
        <v/>
      </c>
      <c r="L37" s="245" t="str">
        <f>IF(J37="","",VLOOKUP(J37,LIVRE!$A$8:$AC$315,7))</f>
        <v/>
      </c>
      <c r="M37" s="245" t="str">
        <f>IF(J37="","",VLOOKUP(J37,LIVRE!$A$8:$AC$315,10))</f>
        <v/>
      </c>
      <c r="N37" s="247" t="str">
        <f t="shared" si="2"/>
        <v/>
      </c>
      <c r="O37" s="245" t="str">
        <f>IF(J37="","",VLOOKUP(J37,LIVRE!$A$8:$AC$315,8))</f>
        <v/>
      </c>
      <c r="P37" s="245" t="str">
        <f>IF(J37="","",VLOOKUP(J37,LIVRE!$A$8:$AC$315,11))</f>
        <v/>
      </c>
      <c r="Q37" s="254" t="str">
        <f t="shared" si="3"/>
        <v/>
      </c>
      <c r="R37" s="128"/>
      <c r="S37" s="264"/>
      <c r="T37" s="246" t="str">
        <f>IF(S37="","",VLOOKUP(S37,LIVRE!$A$8:$AC$315,4))</f>
        <v/>
      </c>
      <c r="U37" s="245" t="str">
        <f>IF(S37="","",VLOOKUP(S37,LIVRE!$A$8:$AC$315,7))</f>
        <v/>
      </c>
      <c r="V37" s="245" t="str">
        <f>IF(S37="","",VLOOKUP(S37,LIVRE!$A$8:$AC$315,10))</f>
        <v/>
      </c>
      <c r="W37" s="247" t="str">
        <f t="shared" si="4"/>
        <v/>
      </c>
      <c r="X37" s="245" t="str">
        <f>IF(S37="","",VLOOKUP(S37,LIVRE!$A$8:$AC$315,8))</f>
        <v/>
      </c>
      <c r="Y37" s="245" t="str">
        <f>IF(S37="","",VLOOKUP(S37,LIVRE!$A$8:$AC$315,11))</f>
        <v/>
      </c>
      <c r="Z37" s="254" t="str">
        <f t="shared" si="5"/>
        <v/>
      </c>
      <c r="AA37" s="128"/>
      <c r="AB37" s="264"/>
      <c r="AC37" s="246" t="str">
        <f>IF(AB37="","",VLOOKUP(AB37,LIVRE!$A$8:$AC$315,4))</f>
        <v/>
      </c>
      <c r="AD37" s="245" t="str">
        <f>IF(AB37="","",VLOOKUP(AB37,LIVRE!$A$8:$AC$315,7))</f>
        <v/>
      </c>
      <c r="AE37" s="245" t="str">
        <f>IF(AB37="","",VLOOKUP(AB37,LIVRE!$A$8:$AC$315,10))</f>
        <v/>
      </c>
      <c r="AF37" s="247" t="str">
        <f t="shared" si="6"/>
        <v/>
      </c>
      <c r="AG37" s="245" t="str">
        <f>IF(AB37="","",VLOOKUP(AB37,LIVRE!$A$8:$AC$315,8))</f>
        <v/>
      </c>
      <c r="AH37" s="245" t="str">
        <f>IF(AB37="","",VLOOKUP(AB37,LIVRE!$A$8:$AC$315,11))</f>
        <v/>
      </c>
      <c r="AI37" s="254" t="str">
        <f t="shared" si="7"/>
        <v/>
      </c>
    </row>
    <row r="38" spans="1:35" s="110" customFormat="1" ht="15.6" thickBot="1" x14ac:dyDescent="0.3">
      <c r="A38" s="264"/>
      <c r="B38" s="246" t="str">
        <f>IF(A38="","",VLOOKUP(A38,LIVRE!$A$8:$AC$315,4))</f>
        <v/>
      </c>
      <c r="C38" s="245" t="str">
        <f>IF(A38="","",VLOOKUP(A38,LIVRE!$A$8:$AC$315,7))</f>
        <v/>
      </c>
      <c r="D38" s="245" t="str">
        <f>IF(A38="","",VLOOKUP(A38,LIVRE!$A$8:$AC$315,10))</f>
        <v/>
      </c>
      <c r="E38" s="247" t="str">
        <f t="shared" si="0"/>
        <v/>
      </c>
      <c r="F38" s="245" t="str">
        <f>IF(A38="","",VLOOKUP(A38,LIVRE!$A$8:$AC$315,8))</f>
        <v/>
      </c>
      <c r="G38" s="245" t="str">
        <f>IF(A38="","",VLOOKUP(A38,LIVRE!$A$8:$AC$315,11))</f>
        <v/>
      </c>
      <c r="H38" s="254" t="str">
        <f t="shared" si="1"/>
        <v/>
      </c>
      <c r="I38" s="128"/>
      <c r="J38" s="264"/>
      <c r="K38" s="246" t="str">
        <f>IF(J38="","",VLOOKUP(J38,LIVRE!$A$8:$AC$315,4))</f>
        <v/>
      </c>
      <c r="L38" s="245" t="str">
        <f>IF(J38="","",VLOOKUP(J38,LIVRE!$A$8:$AC$315,7))</f>
        <v/>
      </c>
      <c r="M38" s="245" t="str">
        <f>IF(J38="","",VLOOKUP(J38,LIVRE!$A$8:$AC$315,10))</f>
        <v/>
      </c>
      <c r="N38" s="247" t="str">
        <f t="shared" si="2"/>
        <v/>
      </c>
      <c r="O38" s="245" t="str">
        <f>IF(J38="","",VLOOKUP(J38,LIVRE!$A$8:$AC$315,8))</f>
        <v/>
      </c>
      <c r="P38" s="245" t="str">
        <f>IF(J38="","",VLOOKUP(J38,LIVRE!$A$8:$AC$315,11))</f>
        <v/>
      </c>
      <c r="Q38" s="254" t="str">
        <f t="shared" si="3"/>
        <v/>
      </c>
      <c r="R38" s="128"/>
      <c r="S38" s="264"/>
      <c r="T38" s="246" t="str">
        <f>IF(S38="","",VLOOKUP(S38,LIVRE!$A$8:$AC$315,4))</f>
        <v/>
      </c>
      <c r="U38" s="245" t="str">
        <f>IF(S38="","",VLOOKUP(S38,LIVRE!$A$8:$AC$315,7))</f>
        <v/>
      </c>
      <c r="V38" s="245" t="str">
        <f>IF(S38="","",VLOOKUP(S38,LIVRE!$A$8:$AC$315,10))</f>
        <v/>
      </c>
      <c r="W38" s="247" t="str">
        <f t="shared" si="4"/>
        <v/>
      </c>
      <c r="X38" s="245" t="str">
        <f>IF(S38="","",VLOOKUP(S38,LIVRE!$A$8:$AC$315,8))</f>
        <v/>
      </c>
      <c r="Y38" s="245" t="str">
        <f>IF(S38="","",VLOOKUP(S38,LIVRE!$A$8:$AC$315,11))</f>
        <v/>
      </c>
      <c r="Z38" s="254" t="str">
        <f t="shared" si="5"/>
        <v/>
      </c>
      <c r="AA38" s="128"/>
      <c r="AB38" s="264"/>
      <c r="AC38" s="246" t="str">
        <f>IF(AB38="","",VLOOKUP(AB38,LIVRE!$A$8:$AC$315,4))</f>
        <v/>
      </c>
      <c r="AD38" s="245" t="str">
        <f>IF(AB38="","",VLOOKUP(AB38,LIVRE!$A$8:$AC$315,7))</f>
        <v/>
      </c>
      <c r="AE38" s="245" t="str">
        <f>IF(AB38="","",VLOOKUP(AB38,LIVRE!$A$8:$AC$315,10))</f>
        <v/>
      </c>
      <c r="AF38" s="247" t="str">
        <f t="shared" si="6"/>
        <v/>
      </c>
      <c r="AG38" s="245" t="str">
        <f>IF(AB38="","",VLOOKUP(AB38,LIVRE!$A$8:$AC$315,8))</f>
        <v/>
      </c>
      <c r="AH38" s="245" t="str">
        <f>IF(AB38="","",VLOOKUP(AB38,LIVRE!$A$8:$AC$315,11))</f>
        <v/>
      </c>
      <c r="AI38" s="254" t="str">
        <f t="shared" si="7"/>
        <v/>
      </c>
    </row>
    <row r="39" spans="1:35" s="110" customFormat="1" ht="15.6" thickBot="1" x14ac:dyDescent="0.3">
      <c r="A39" s="264"/>
      <c r="B39" s="246" t="str">
        <f>IF(A39="","",VLOOKUP(A39,LIVRE!$A$8:$AC$315,4))</f>
        <v/>
      </c>
      <c r="C39" s="245" t="str">
        <f>IF(A39="","",VLOOKUP(A39,LIVRE!$A$8:$AC$315,7))</f>
        <v/>
      </c>
      <c r="D39" s="245" t="str">
        <f>IF(A39="","",VLOOKUP(A39,LIVRE!$A$8:$AC$315,10))</f>
        <v/>
      </c>
      <c r="E39" s="247" t="str">
        <f t="shared" si="0"/>
        <v/>
      </c>
      <c r="F39" s="245" t="str">
        <f>IF(A39="","",VLOOKUP(A39,LIVRE!$A$8:$AC$315,8))</f>
        <v/>
      </c>
      <c r="G39" s="245" t="str">
        <f>IF(A39="","",VLOOKUP(A39,LIVRE!$A$8:$AC$315,11))</f>
        <v/>
      </c>
      <c r="H39" s="254" t="str">
        <f t="shared" si="1"/>
        <v/>
      </c>
      <c r="I39" s="128"/>
      <c r="J39" s="264"/>
      <c r="K39" s="246" t="str">
        <f>IF(J39="","",VLOOKUP(J39,LIVRE!$A$8:$AC$315,4))</f>
        <v/>
      </c>
      <c r="L39" s="245" t="str">
        <f>IF(J39="","",VLOOKUP(J39,LIVRE!$A$8:$AC$315,7))</f>
        <v/>
      </c>
      <c r="M39" s="245" t="str">
        <f>IF(J39="","",VLOOKUP(J39,LIVRE!$A$8:$AC$315,10))</f>
        <v/>
      </c>
      <c r="N39" s="247" t="str">
        <f t="shared" si="2"/>
        <v/>
      </c>
      <c r="O39" s="245" t="str">
        <f>IF(J39="","",VLOOKUP(J39,LIVRE!$A$8:$AC$315,8))</f>
        <v/>
      </c>
      <c r="P39" s="245" t="str">
        <f>IF(J39="","",VLOOKUP(J39,LIVRE!$A$8:$AC$315,11))</f>
        <v/>
      </c>
      <c r="Q39" s="254" t="str">
        <f t="shared" si="3"/>
        <v/>
      </c>
      <c r="R39" s="128"/>
      <c r="S39" s="264"/>
      <c r="T39" s="246" t="str">
        <f>IF(S39="","",VLOOKUP(S39,LIVRE!$A$8:$AC$315,4))</f>
        <v/>
      </c>
      <c r="U39" s="245" t="str">
        <f>IF(S39="","",VLOOKUP(S39,LIVRE!$A$8:$AC$315,7))</f>
        <v/>
      </c>
      <c r="V39" s="245" t="str">
        <f>IF(S39="","",VLOOKUP(S39,LIVRE!$A$8:$AC$315,10))</f>
        <v/>
      </c>
      <c r="W39" s="247" t="str">
        <f t="shared" si="4"/>
        <v/>
      </c>
      <c r="X39" s="245" t="str">
        <f>IF(S39="","",VLOOKUP(S39,LIVRE!$A$8:$AC$315,8))</f>
        <v/>
      </c>
      <c r="Y39" s="245" t="str">
        <f>IF(S39="","",VLOOKUP(S39,LIVRE!$A$8:$AC$315,11))</f>
        <v/>
      </c>
      <c r="Z39" s="254" t="str">
        <f t="shared" si="5"/>
        <v/>
      </c>
      <c r="AA39" s="128"/>
      <c r="AB39" s="264"/>
      <c r="AC39" s="246" t="str">
        <f>IF(AB39="","",VLOOKUP(AB39,LIVRE!$A$8:$AC$315,4))</f>
        <v/>
      </c>
      <c r="AD39" s="245" t="str">
        <f>IF(AB39="","",VLOOKUP(AB39,LIVRE!$A$8:$AC$315,7))</f>
        <v/>
      </c>
      <c r="AE39" s="245" t="str">
        <f>IF(AB39="","",VLOOKUP(AB39,LIVRE!$A$8:$AC$315,10))</f>
        <v/>
      </c>
      <c r="AF39" s="247" t="str">
        <f t="shared" si="6"/>
        <v/>
      </c>
      <c r="AG39" s="245" t="str">
        <f>IF(AB39="","",VLOOKUP(AB39,LIVRE!$A$8:$AC$315,8))</f>
        <v/>
      </c>
      <c r="AH39" s="245" t="str">
        <f>IF(AB39="","",VLOOKUP(AB39,LIVRE!$A$8:$AC$315,11))</f>
        <v/>
      </c>
      <c r="AI39" s="254" t="str">
        <f t="shared" si="7"/>
        <v/>
      </c>
    </row>
    <row r="40" spans="1:35" s="110" customFormat="1" ht="15.6" thickBot="1" x14ac:dyDescent="0.3">
      <c r="A40" s="264"/>
      <c r="B40" s="246" t="str">
        <f>IF(A40="","",VLOOKUP(A40,LIVRE!$A$8:$AC$315,4))</f>
        <v/>
      </c>
      <c r="C40" s="245" t="str">
        <f>IF(A40="","",VLOOKUP(A40,LIVRE!$A$8:$AC$315,7))</f>
        <v/>
      </c>
      <c r="D40" s="245" t="str">
        <f>IF(A40="","",VLOOKUP(A40,LIVRE!$A$8:$AC$315,10))</f>
        <v/>
      </c>
      <c r="E40" s="247" t="str">
        <f t="shared" si="0"/>
        <v/>
      </c>
      <c r="F40" s="245" t="str">
        <f>IF(A40="","",VLOOKUP(A40,LIVRE!$A$8:$AC$315,8))</f>
        <v/>
      </c>
      <c r="G40" s="245" t="str">
        <f>IF(A40="","",VLOOKUP(A40,LIVRE!$A$8:$AC$315,11))</f>
        <v/>
      </c>
      <c r="H40" s="254" t="str">
        <f t="shared" si="1"/>
        <v/>
      </c>
      <c r="I40" s="128"/>
      <c r="J40" s="264"/>
      <c r="K40" s="246" t="str">
        <f>IF(J40="","",VLOOKUP(J40,LIVRE!$A$8:$AC$315,4))</f>
        <v/>
      </c>
      <c r="L40" s="245" t="str">
        <f>IF(J40="","",VLOOKUP(J40,LIVRE!$A$8:$AC$315,7))</f>
        <v/>
      </c>
      <c r="M40" s="245" t="str">
        <f>IF(J40="","",VLOOKUP(J40,LIVRE!$A$8:$AC$315,10))</f>
        <v/>
      </c>
      <c r="N40" s="247" t="str">
        <f t="shared" si="2"/>
        <v/>
      </c>
      <c r="O40" s="245" t="str">
        <f>IF(J40="","",VLOOKUP(J40,LIVRE!$A$8:$AC$315,8))</f>
        <v/>
      </c>
      <c r="P40" s="245" t="str">
        <f>IF(J40="","",VLOOKUP(J40,LIVRE!$A$8:$AC$315,11))</f>
        <v/>
      </c>
      <c r="Q40" s="254" t="str">
        <f t="shared" si="3"/>
        <v/>
      </c>
      <c r="R40" s="128"/>
      <c r="S40" s="264"/>
      <c r="T40" s="246" t="str">
        <f>IF(S40="","",VLOOKUP(S40,LIVRE!$A$8:$AC$315,4))</f>
        <v/>
      </c>
      <c r="U40" s="245" t="str">
        <f>IF(S40="","",VLOOKUP(S40,LIVRE!$A$8:$AC$315,7))</f>
        <v/>
      </c>
      <c r="V40" s="245" t="str">
        <f>IF(S40="","",VLOOKUP(S40,LIVRE!$A$8:$AC$315,10))</f>
        <v/>
      </c>
      <c r="W40" s="247" t="str">
        <f t="shared" si="4"/>
        <v/>
      </c>
      <c r="X40" s="245" t="str">
        <f>IF(S40="","",VLOOKUP(S40,LIVRE!$A$8:$AC$315,8))</f>
        <v/>
      </c>
      <c r="Y40" s="245" t="str">
        <f>IF(S40="","",VLOOKUP(S40,LIVRE!$A$8:$AC$315,11))</f>
        <v/>
      </c>
      <c r="Z40" s="254" t="str">
        <f t="shared" si="5"/>
        <v/>
      </c>
      <c r="AA40" s="128"/>
      <c r="AB40" s="264"/>
      <c r="AC40" s="246" t="str">
        <f>IF(AB40="","",VLOOKUP(AB40,LIVRE!$A$8:$AC$315,4))</f>
        <v/>
      </c>
      <c r="AD40" s="245" t="str">
        <f>IF(AB40="","",VLOOKUP(AB40,LIVRE!$A$8:$AC$315,7))</f>
        <v/>
      </c>
      <c r="AE40" s="245" t="str">
        <f>IF(AB40="","",VLOOKUP(AB40,LIVRE!$A$8:$AC$315,10))</f>
        <v/>
      </c>
      <c r="AF40" s="247" t="str">
        <f t="shared" si="6"/>
        <v/>
      </c>
      <c r="AG40" s="245" t="str">
        <f>IF(AB40="","",VLOOKUP(AB40,LIVRE!$A$8:$AC$315,8))</f>
        <v/>
      </c>
      <c r="AH40" s="245" t="str">
        <f>IF(AB40="","",VLOOKUP(AB40,LIVRE!$A$8:$AC$315,11))</f>
        <v/>
      </c>
      <c r="AI40" s="254" t="str">
        <f t="shared" si="7"/>
        <v/>
      </c>
    </row>
    <row r="41" spans="1:35" s="110" customFormat="1" ht="15.6" thickBot="1" x14ac:dyDescent="0.3">
      <c r="A41" s="264"/>
      <c r="B41" s="246" t="str">
        <f>IF(A41="","",VLOOKUP(A41,LIVRE!$A$8:$AC$315,4))</f>
        <v/>
      </c>
      <c r="C41" s="245" t="str">
        <f>IF(A41="","",VLOOKUP(A41,LIVRE!$A$8:$AC$315,7))</f>
        <v/>
      </c>
      <c r="D41" s="245" t="str">
        <f>IF(A41="","",VLOOKUP(A41,LIVRE!$A$8:$AC$315,10))</f>
        <v/>
      </c>
      <c r="E41" s="247" t="str">
        <f t="shared" si="0"/>
        <v/>
      </c>
      <c r="F41" s="245" t="str">
        <f>IF(A41="","",VLOOKUP(A41,LIVRE!$A$8:$AC$315,8))</f>
        <v/>
      </c>
      <c r="G41" s="245" t="str">
        <f>IF(A41="","",VLOOKUP(A41,LIVRE!$A$8:$AC$315,11))</f>
        <v/>
      </c>
      <c r="H41" s="254" t="str">
        <f t="shared" si="1"/>
        <v/>
      </c>
      <c r="I41" s="128"/>
      <c r="J41" s="264"/>
      <c r="K41" s="246" t="str">
        <f>IF(J41="","",VLOOKUP(J41,LIVRE!$A$8:$AC$315,4))</f>
        <v/>
      </c>
      <c r="L41" s="245" t="str">
        <f>IF(J41="","",VLOOKUP(J41,LIVRE!$A$8:$AC$315,7))</f>
        <v/>
      </c>
      <c r="M41" s="245" t="str">
        <f>IF(J41="","",VLOOKUP(J41,LIVRE!$A$8:$AC$315,10))</f>
        <v/>
      </c>
      <c r="N41" s="247" t="str">
        <f t="shared" si="2"/>
        <v/>
      </c>
      <c r="O41" s="245" t="str">
        <f>IF(J41="","",VLOOKUP(J41,LIVRE!$A$8:$AC$315,8))</f>
        <v/>
      </c>
      <c r="P41" s="245" t="str">
        <f>IF(J41="","",VLOOKUP(J41,LIVRE!$A$8:$AC$315,11))</f>
        <v/>
      </c>
      <c r="Q41" s="254" t="str">
        <f t="shared" si="3"/>
        <v/>
      </c>
      <c r="R41" s="128"/>
      <c r="S41" s="264"/>
      <c r="T41" s="246" t="str">
        <f>IF(S41="","",VLOOKUP(S41,LIVRE!$A$8:$AC$315,4))</f>
        <v/>
      </c>
      <c r="U41" s="245" t="str">
        <f>IF(S41="","",VLOOKUP(S41,LIVRE!$A$8:$AC$315,7))</f>
        <v/>
      </c>
      <c r="V41" s="245" t="str">
        <f>IF(S41="","",VLOOKUP(S41,LIVRE!$A$8:$AC$315,10))</f>
        <v/>
      </c>
      <c r="W41" s="247" t="str">
        <f t="shared" si="4"/>
        <v/>
      </c>
      <c r="X41" s="245" t="str">
        <f>IF(S41="","",VLOOKUP(S41,LIVRE!$A$8:$AC$315,8))</f>
        <v/>
      </c>
      <c r="Y41" s="245" t="str">
        <f>IF(S41="","",VLOOKUP(S41,LIVRE!$A$8:$AC$315,11))</f>
        <v/>
      </c>
      <c r="Z41" s="254" t="str">
        <f t="shared" si="5"/>
        <v/>
      </c>
      <c r="AA41" s="128"/>
      <c r="AB41" s="264"/>
      <c r="AC41" s="246" t="str">
        <f>IF(AB41="","",VLOOKUP(AB41,LIVRE!$A$8:$AC$315,4))</f>
        <v/>
      </c>
      <c r="AD41" s="245" t="str">
        <f>IF(AB41="","",VLOOKUP(AB41,LIVRE!$A$8:$AC$315,7))</f>
        <v/>
      </c>
      <c r="AE41" s="245" t="str">
        <f>IF(AB41="","",VLOOKUP(AB41,LIVRE!$A$8:$AC$315,10))</f>
        <v/>
      </c>
      <c r="AF41" s="247" t="str">
        <f t="shared" si="6"/>
        <v/>
      </c>
      <c r="AG41" s="245" t="str">
        <f>IF(AB41="","",VLOOKUP(AB41,LIVRE!$A$8:$AC$315,8))</f>
        <v/>
      </c>
      <c r="AH41" s="245" t="str">
        <f>IF(AB41="","",VLOOKUP(AB41,LIVRE!$A$8:$AC$315,11))</f>
        <v/>
      </c>
      <c r="AI41" s="254" t="str">
        <f t="shared" si="7"/>
        <v/>
      </c>
    </row>
    <row r="42" spans="1:35" s="110" customFormat="1" ht="15.6" thickBot="1" x14ac:dyDescent="0.3">
      <c r="A42" s="264"/>
      <c r="B42" s="246" t="str">
        <f>IF(A42="","",VLOOKUP(A42,LIVRE!$A$8:$AC$315,4))</f>
        <v/>
      </c>
      <c r="C42" s="245" t="str">
        <f>IF(A42="","",VLOOKUP(A42,LIVRE!$A$8:$AC$315,7))</f>
        <v/>
      </c>
      <c r="D42" s="245" t="str">
        <f>IF(A42="","",VLOOKUP(A42,LIVRE!$A$8:$AC$315,10))</f>
        <v/>
      </c>
      <c r="E42" s="247" t="str">
        <f t="shared" si="0"/>
        <v/>
      </c>
      <c r="F42" s="245" t="str">
        <f>IF(A42="","",VLOOKUP(A42,LIVRE!$A$8:$AC$315,8))</f>
        <v/>
      </c>
      <c r="G42" s="245" t="str">
        <f>IF(A42="","",VLOOKUP(A42,LIVRE!$A$8:$AC$315,11))</f>
        <v/>
      </c>
      <c r="H42" s="254" t="str">
        <f t="shared" si="1"/>
        <v/>
      </c>
      <c r="I42" s="128"/>
      <c r="J42" s="264"/>
      <c r="K42" s="246" t="str">
        <f>IF(J42="","",VLOOKUP(J42,LIVRE!$A$8:$AC$315,4))</f>
        <v/>
      </c>
      <c r="L42" s="245" t="str">
        <f>IF(J42="","",VLOOKUP(J42,LIVRE!$A$8:$AC$315,7))</f>
        <v/>
      </c>
      <c r="M42" s="245" t="str">
        <f>IF(J42="","",VLOOKUP(J42,LIVRE!$A$8:$AC$315,10))</f>
        <v/>
      </c>
      <c r="N42" s="247" t="str">
        <f t="shared" si="2"/>
        <v/>
      </c>
      <c r="O42" s="245" t="str">
        <f>IF(J42="","",VLOOKUP(J42,LIVRE!$A$8:$AC$315,8))</f>
        <v/>
      </c>
      <c r="P42" s="245" t="str">
        <f>IF(J42="","",VLOOKUP(J42,LIVRE!$A$8:$AC$315,11))</f>
        <v/>
      </c>
      <c r="Q42" s="254" t="str">
        <f t="shared" si="3"/>
        <v/>
      </c>
      <c r="R42" s="128"/>
      <c r="S42" s="264"/>
      <c r="T42" s="246" t="str">
        <f>IF(S42="","",VLOOKUP(S42,LIVRE!$A$8:$AC$315,4))</f>
        <v/>
      </c>
      <c r="U42" s="245" t="str">
        <f>IF(S42="","",VLOOKUP(S42,LIVRE!$A$8:$AC$315,7))</f>
        <v/>
      </c>
      <c r="V42" s="245" t="str">
        <f>IF(S42="","",VLOOKUP(S42,LIVRE!$A$8:$AC$315,10))</f>
        <v/>
      </c>
      <c r="W42" s="247" t="str">
        <f t="shared" si="4"/>
        <v/>
      </c>
      <c r="X42" s="245" t="str">
        <f>IF(S42="","",VLOOKUP(S42,LIVRE!$A$8:$AC$315,8))</f>
        <v/>
      </c>
      <c r="Y42" s="245" t="str">
        <f>IF(S42="","",VLOOKUP(S42,LIVRE!$A$8:$AC$315,11))</f>
        <v/>
      </c>
      <c r="Z42" s="254" t="str">
        <f t="shared" si="5"/>
        <v/>
      </c>
      <c r="AA42" s="128"/>
      <c r="AB42" s="264"/>
      <c r="AC42" s="246" t="str">
        <f>IF(AB42="","",VLOOKUP(AB42,LIVRE!$A$8:$AC$315,4))</f>
        <v/>
      </c>
      <c r="AD42" s="245" t="str">
        <f>IF(AB42="","",VLOOKUP(AB42,LIVRE!$A$8:$AC$315,7))</f>
        <v/>
      </c>
      <c r="AE42" s="245" t="str">
        <f>IF(AB42="","",VLOOKUP(AB42,LIVRE!$A$8:$AC$315,10))</f>
        <v/>
      </c>
      <c r="AF42" s="247" t="str">
        <f t="shared" si="6"/>
        <v/>
      </c>
      <c r="AG42" s="245" t="str">
        <f>IF(AB42="","",VLOOKUP(AB42,LIVRE!$A$8:$AC$315,8))</f>
        <v/>
      </c>
      <c r="AH42" s="245" t="str">
        <f>IF(AB42="","",VLOOKUP(AB42,LIVRE!$A$8:$AC$315,11))</f>
        <v/>
      </c>
      <c r="AI42" s="254" t="str">
        <f t="shared" si="7"/>
        <v/>
      </c>
    </row>
    <row r="43" spans="1:35" s="110" customFormat="1" ht="15.6" thickBot="1" x14ac:dyDescent="0.3">
      <c r="A43" s="264"/>
      <c r="B43" s="246" t="str">
        <f>IF(A43="","",VLOOKUP(A43,LIVRE!$A$8:$AC$315,4))</f>
        <v/>
      </c>
      <c r="C43" s="245" t="str">
        <f>IF(A43="","",VLOOKUP(A43,LIVRE!$A$8:$AC$315,7))</f>
        <v/>
      </c>
      <c r="D43" s="245" t="str">
        <f>IF(A43="","",VLOOKUP(A43,LIVRE!$A$8:$AC$315,10))</f>
        <v/>
      </c>
      <c r="E43" s="247" t="str">
        <f t="shared" si="0"/>
        <v/>
      </c>
      <c r="F43" s="245" t="str">
        <f>IF(A43="","",VLOOKUP(A43,LIVRE!$A$8:$AC$315,8))</f>
        <v/>
      </c>
      <c r="G43" s="245" t="str">
        <f>IF(A43="","",VLOOKUP(A43,LIVRE!$A$8:$AC$315,11))</f>
        <v/>
      </c>
      <c r="H43" s="254" t="str">
        <f t="shared" si="1"/>
        <v/>
      </c>
      <c r="I43" s="128"/>
      <c r="J43" s="264"/>
      <c r="K43" s="246" t="str">
        <f>IF(J43="","",VLOOKUP(J43,LIVRE!$A$8:$AC$315,4))</f>
        <v/>
      </c>
      <c r="L43" s="245" t="str">
        <f>IF(J43="","",VLOOKUP(J43,LIVRE!$A$8:$AC$315,7))</f>
        <v/>
      </c>
      <c r="M43" s="245" t="str">
        <f>IF(J43="","",VLOOKUP(J43,LIVRE!$A$8:$AC$315,10))</f>
        <v/>
      </c>
      <c r="N43" s="247" t="str">
        <f t="shared" si="2"/>
        <v/>
      </c>
      <c r="O43" s="245" t="str">
        <f>IF(J43="","",VLOOKUP(J43,LIVRE!$A$8:$AC$315,8))</f>
        <v/>
      </c>
      <c r="P43" s="245" t="str">
        <f>IF(J43="","",VLOOKUP(J43,LIVRE!$A$8:$AC$315,11))</f>
        <v/>
      </c>
      <c r="Q43" s="254" t="str">
        <f t="shared" si="3"/>
        <v/>
      </c>
      <c r="R43" s="128"/>
      <c r="S43" s="264"/>
      <c r="T43" s="246" t="str">
        <f>IF(S43="","",VLOOKUP(S43,LIVRE!$A$8:$AC$315,4))</f>
        <v/>
      </c>
      <c r="U43" s="245" t="str">
        <f>IF(S43="","",VLOOKUP(S43,LIVRE!$A$8:$AC$315,7))</f>
        <v/>
      </c>
      <c r="V43" s="245" t="str">
        <f>IF(S43="","",VLOOKUP(S43,LIVRE!$A$8:$AC$315,10))</f>
        <v/>
      </c>
      <c r="W43" s="247" t="str">
        <f t="shared" si="4"/>
        <v/>
      </c>
      <c r="X43" s="245" t="str">
        <f>IF(S43="","",VLOOKUP(S43,LIVRE!$A$8:$AC$315,8))</f>
        <v/>
      </c>
      <c r="Y43" s="245" t="str">
        <f>IF(S43="","",VLOOKUP(S43,LIVRE!$A$8:$AC$315,11))</f>
        <v/>
      </c>
      <c r="Z43" s="254" t="str">
        <f t="shared" si="5"/>
        <v/>
      </c>
      <c r="AA43" s="128"/>
      <c r="AB43" s="264"/>
      <c r="AC43" s="246" t="str">
        <f>IF(AB43="","",VLOOKUP(AB43,LIVRE!$A$8:$AC$315,4))</f>
        <v/>
      </c>
      <c r="AD43" s="245" t="str">
        <f>IF(AB43="","",VLOOKUP(AB43,LIVRE!$A$8:$AC$315,7))</f>
        <v/>
      </c>
      <c r="AE43" s="245" t="str">
        <f>IF(AB43="","",VLOOKUP(AB43,LIVRE!$A$8:$AC$315,10))</f>
        <v/>
      </c>
      <c r="AF43" s="247" t="str">
        <f t="shared" si="6"/>
        <v/>
      </c>
      <c r="AG43" s="245" t="str">
        <f>IF(AB43="","",VLOOKUP(AB43,LIVRE!$A$8:$AC$315,8))</f>
        <v/>
      </c>
      <c r="AH43" s="245" t="str">
        <f>IF(AB43="","",VLOOKUP(AB43,LIVRE!$A$8:$AC$315,11))</f>
        <v/>
      </c>
      <c r="AI43" s="254" t="str">
        <f t="shared" si="7"/>
        <v/>
      </c>
    </row>
    <row r="44" spans="1:35" s="110" customFormat="1" ht="15.6" thickBot="1" x14ac:dyDescent="0.3">
      <c r="A44" s="264"/>
      <c r="B44" s="246" t="str">
        <f>IF(A44="","",VLOOKUP(A44,LIVRE!$A$8:$AC$315,4))</f>
        <v/>
      </c>
      <c r="C44" s="245" t="str">
        <f>IF(A44="","",VLOOKUP(A44,LIVRE!$A$8:$AC$315,7))</f>
        <v/>
      </c>
      <c r="D44" s="245" t="str">
        <f>IF(A44="","",VLOOKUP(A44,LIVRE!$A$8:$AC$315,10))</f>
        <v/>
      </c>
      <c r="E44" s="247" t="str">
        <f t="shared" si="0"/>
        <v/>
      </c>
      <c r="F44" s="245" t="str">
        <f>IF(A44="","",VLOOKUP(A44,LIVRE!$A$8:$AC$315,8))</f>
        <v/>
      </c>
      <c r="G44" s="245" t="str">
        <f>IF(A44="","",VLOOKUP(A44,LIVRE!$A$8:$AC$315,11))</f>
        <v/>
      </c>
      <c r="H44" s="254" t="str">
        <f t="shared" si="1"/>
        <v/>
      </c>
      <c r="I44" s="128"/>
      <c r="J44" s="264"/>
      <c r="K44" s="246" t="str">
        <f>IF(J44="","",VLOOKUP(J44,LIVRE!$A$8:$AC$315,4))</f>
        <v/>
      </c>
      <c r="L44" s="245" t="str">
        <f>IF(J44="","",VLOOKUP(J44,LIVRE!$A$8:$AC$315,7))</f>
        <v/>
      </c>
      <c r="M44" s="245" t="str">
        <f>IF(J44="","",VLOOKUP(J44,LIVRE!$A$8:$AC$315,10))</f>
        <v/>
      </c>
      <c r="N44" s="247" t="str">
        <f t="shared" si="2"/>
        <v/>
      </c>
      <c r="O44" s="245" t="str">
        <f>IF(J44="","",VLOOKUP(J44,LIVRE!$A$8:$AC$315,8))</f>
        <v/>
      </c>
      <c r="P44" s="245" t="str">
        <f>IF(J44="","",VLOOKUP(J44,LIVRE!$A$8:$AC$315,11))</f>
        <v/>
      </c>
      <c r="Q44" s="254" t="str">
        <f t="shared" si="3"/>
        <v/>
      </c>
      <c r="R44" s="128"/>
      <c r="S44" s="264"/>
      <c r="T44" s="246" t="str">
        <f>IF(S44="","",VLOOKUP(S44,LIVRE!$A$8:$AC$315,4))</f>
        <v/>
      </c>
      <c r="U44" s="245" t="str">
        <f>IF(S44="","",VLOOKUP(S44,LIVRE!$A$8:$AC$315,7))</f>
        <v/>
      </c>
      <c r="V44" s="245" t="str">
        <f>IF(S44="","",VLOOKUP(S44,LIVRE!$A$8:$AC$315,10))</f>
        <v/>
      </c>
      <c r="W44" s="247" t="str">
        <f t="shared" si="4"/>
        <v/>
      </c>
      <c r="X44" s="245" t="str">
        <f>IF(S44="","",VLOOKUP(S44,LIVRE!$A$8:$AC$315,8))</f>
        <v/>
      </c>
      <c r="Y44" s="245" t="str">
        <f>IF(S44="","",VLOOKUP(S44,LIVRE!$A$8:$AC$315,11))</f>
        <v/>
      </c>
      <c r="Z44" s="254" t="str">
        <f t="shared" si="5"/>
        <v/>
      </c>
      <c r="AA44" s="128"/>
      <c r="AB44" s="264"/>
      <c r="AC44" s="246" t="str">
        <f>IF(AB44="","",VLOOKUP(AB44,LIVRE!$A$8:$AC$315,4))</f>
        <v/>
      </c>
      <c r="AD44" s="245" t="str">
        <f>IF(AB44="","",VLOOKUP(AB44,LIVRE!$A$8:$AC$315,7))</f>
        <v/>
      </c>
      <c r="AE44" s="245" t="str">
        <f>IF(AB44="","",VLOOKUP(AB44,LIVRE!$A$8:$AC$315,10))</f>
        <v/>
      </c>
      <c r="AF44" s="247" t="str">
        <f t="shared" si="6"/>
        <v/>
      </c>
      <c r="AG44" s="245" t="str">
        <f>IF(AB44="","",VLOOKUP(AB44,LIVRE!$A$8:$AC$315,8))</f>
        <v/>
      </c>
      <c r="AH44" s="245" t="str">
        <f>IF(AB44="","",VLOOKUP(AB44,LIVRE!$A$8:$AC$315,11))</f>
        <v/>
      </c>
      <c r="AI44" s="254" t="str">
        <f t="shared" si="7"/>
        <v/>
      </c>
    </row>
    <row r="45" spans="1:35" s="110" customFormat="1" ht="15.6" thickBot="1" x14ac:dyDescent="0.3">
      <c r="A45" s="264"/>
      <c r="B45" s="246" t="str">
        <f>IF(A45="","",VLOOKUP(A45,LIVRE!$A$8:$AC$315,4))</f>
        <v/>
      </c>
      <c r="C45" s="245" t="str">
        <f>IF(A45="","",VLOOKUP(A45,LIVRE!$A$8:$AC$315,7))</f>
        <v/>
      </c>
      <c r="D45" s="245" t="str">
        <f>IF(A45="","",VLOOKUP(A45,LIVRE!$A$8:$AC$315,10))</f>
        <v/>
      </c>
      <c r="E45" s="247" t="str">
        <f t="shared" si="0"/>
        <v/>
      </c>
      <c r="F45" s="245" t="str">
        <f>IF(A45="","",VLOOKUP(A45,LIVRE!$A$8:$AC$315,8))</f>
        <v/>
      </c>
      <c r="G45" s="245" t="str">
        <f>IF(A45="","",VLOOKUP(A45,LIVRE!$A$8:$AC$315,11))</f>
        <v/>
      </c>
      <c r="H45" s="254" t="str">
        <f t="shared" si="1"/>
        <v/>
      </c>
      <c r="I45" s="128"/>
      <c r="J45" s="264"/>
      <c r="K45" s="246" t="str">
        <f>IF(J45="","",VLOOKUP(J45,LIVRE!$A$8:$AC$315,4))</f>
        <v/>
      </c>
      <c r="L45" s="245" t="str">
        <f>IF(J45="","",VLOOKUP(J45,LIVRE!$A$8:$AC$315,7))</f>
        <v/>
      </c>
      <c r="M45" s="245" t="str">
        <f>IF(J45="","",VLOOKUP(J45,LIVRE!$A$8:$AC$315,10))</f>
        <v/>
      </c>
      <c r="N45" s="247" t="str">
        <f t="shared" si="2"/>
        <v/>
      </c>
      <c r="O45" s="245" t="str">
        <f>IF(J45="","",VLOOKUP(J45,LIVRE!$A$8:$AC$315,8))</f>
        <v/>
      </c>
      <c r="P45" s="245" t="str">
        <f>IF(J45="","",VLOOKUP(J45,LIVRE!$A$8:$AC$315,11))</f>
        <v/>
      </c>
      <c r="Q45" s="254" t="str">
        <f t="shared" si="3"/>
        <v/>
      </c>
      <c r="R45" s="128"/>
      <c r="S45" s="264"/>
      <c r="T45" s="246" t="str">
        <f>IF(S45="","",VLOOKUP(S45,LIVRE!$A$8:$AC$315,4))</f>
        <v/>
      </c>
      <c r="U45" s="245" t="str">
        <f>IF(S45="","",VLOOKUP(S45,LIVRE!$A$8:$AC$315,7))</f>
        <v/>
      </c>
      <c r="V45" s="245" t="str">
        <f>IF(S45="","",VLOOKUP(S45,LIVRE!$A$8:$AC$315,10))</f>
        <v/>
      </c>
      <c r="W45" s="247" t="str">
        <f t="shared" si="4"/>
        <v/>
      </c>
      <c r="X45" s="245" t="str">
        <f>IF(S45="","",VLOOKUP(S45,LIVRE!$A$8:$AC$315,8))</f>
        <v/>
      </c>
      <c r="Y45" s="245" t="str">
        <f>IF(S45="","",VLOOKUP(S45,LIVRE!$A$8:$AC$315,11))</f>
        <v/>
      </c>
      <c r="Z45" s="254" t="str">
        <f t="shared" si="5"/>
        <v/>
      </c>
      <c r="AA45" s="128"/>
      <c r="AB45" s="264"/>
      <c r="AC45" s="246" t="str">
        <f>IF(AB45="","",VLOOKUP(AB45,LIVRE!$A$8:$AC$315,4))</f>
        <v/>
      </c>
      <c r="AD45" s="245" t="str">
        <f>IF(AB45="","",VLOOKUP(AB45,LIVRE!$A$8:$AC$315,7))</f>
        <v/>
      </c>
      <c r="AE45" s="245" t="str">
        <f>IF(AB45="","",VLOOKUP(AB45,LIVRE!$A$8:$AC$315,10))</f>
        <v/>
      </c>
      <c r="AF45" s="247" t="str">
        <f t="shared" si="6"/>
        <v/>
      </c>
      <c r="AG45" s="245" t="str">
        <f>IF(AB45="","",VLOOKUP(AB45,LIVRE!$A$8:$AC$315,8))</f>
        <v/>
      </c>
      <c r="AH45" s="245" t="str">
        <f>IF(AB45="","",VLOOKUP(AB45,LIVRE!$A$8:$AC$315,11))</f>
        <v/>
      </c>
      <c r="AI45" s="254" t="str">
        <f t="shared" si="7"/>
        <v/>
      </c>
    </row>
    <row r="46" spans="1:35" s="110" customFormat="1" ht="15.6" thickBot="1" x14ac:dyDescent="0.3">
      <c r="A46" s="264"/>
      <c r="B46" s="246" t="str">
        <f>IF(A46="","",VLOOKUP(A46,LIVRE!$A$8:$AC$315,4))</f>
        <v/>
      </c>
      <c r="C46" s="245" t="str">
        <f>IF(A46="","",VLOOKUP(A46,LIVRE!$A$8:$AC$315,7))</f>
        <v/>
      </c>
      <c r="D46" s="245" t="str">
        <f>IF(A46="","",VLOOKUP(A46,LIVRE!$A$8:$AC$315,10))</f>
        <v/>
      </c>
      <c r="E46" s="247" t="str">
        <f t="shared" si="0"/>
        <v/>
      </c>
      <c r="F46" s="245" t="str">
        <f>IF(A46="","",VLOOKUP(A46,LIVRE!$A$8:$AC$315,8))</f>
        <v/>
      </c>
      <c r="G46" s="245" t="str">
        <f>IF(A46="","",VLOOKUP(A46,LIVRE!$A$8:$AC$315,11))</f>
        <v/>
      </c>
      <c r="H46" s="254" t="str">
        <f t="shared" si="1"/>
        <v/>
      </c>
      <c r="I46" s="128"/>
      <c r="J46" s="264"/>
      <c r="K46" s="246" t="str">
        <f>IF(J46="","",VLOOKUP(J46,LIVRE!$A$8:$AC$315,4))</f>
        <v/>
      </c>
      <c r="L46" s="245" t="str">
        <f>IF(J46="","",VLOOKUP(J46,LIVRE!$A$8:$AC$315,7))</f>
        <v/>
      </c>
      <c r="M46" s="245" t="str">
        <f>IF(J46="","",VLOOKUP(J46,LIVRE!$A$8:$AC$315,10))</f>
        <v/>
      </c>
      <c r="N46" s="247" t="str">
        <f t="shared" si="2"/>
        <v/>
      </c>
      <c r="O46" s="245" t="str">
        <f>IF(J46="","",VLOOKUP(J46,LIVRE!$A$8:$AC$315,8))</f>
        <v/>
      </c>
      <c r="P46" s="245" t="str">
        <f>IF(J46="","",VLOOKUP(J46,LIVRE!$A$8:$AC$315,11))</f>
        <v/>
      </c>
      <c r="Q46" s="254" t="str">
        <f t="shared" si="3"/>
        <v/>
      </c>
      <c r="R46" s="128"/>
      <c r="S46" s="264"/>
      <c r="T46" s="246" t="str">
        <f>IF(S46="","",VLOOKUP(S46,LIVRE!$A$8:$AC$315,4))</f>
        <v/>
      </c>
      <c r="U46" s="245" t="str">
        <f>IF(S46="","",VLOOKUP(S46,LIVRE!$A$8:$AC$315,7))</f>
        <v/>
      </c>
      <c r="V46" s="245" t="str">
        <f>IF(S46="","",VLOOKUP(S46,LIVRE!$A$8:$AC$315,10))</f>
        <v/>
      </c>
      <c r="W46" s="247" t="str">
        <f t="shared" si="4"/>
        <v/>
      </c>
      <c r="X46" s="245" t="str">
        <f>IF(S46="","",VLOOKUP(S46,LIVRE!$A$8:$AC$315,8))</f>
        <v/>
      </c>
      <c r="Y46" s="245" t="str">
        <f>IF(S46="","",VLOOKUP(S46,LIVRE!$A$8:$AC$315,11))</f>
        <v/>
      </c>
      <c r="Z46" s="254" t="str">
        <f t="shared" si="5"/>
        <v/>
      </c>
      <c r="AA46" s="128"/>
      <c r="AB46" s="264"/>
      <c r="AC46" s="246" t="str">
        <f>IF(AB46="","",VLOOKUP(AB46,LIVRE!$A$8:$AC$315,4))</f>
        <v/>
      </c>
      <c r="AD46" s="245" t="str">
        <f>IF(AB46="","",VLOOKUP(AB46,LIVRE!$A$8:$AC$315,7))</f>
        <v/>
      </c>
      <c r="AE46" s="245" t="str">
        <f>IF(AB46="","",VLOOKUP(AB46,LIVRE!$A$8:$AC$315,10))</f>
        <v/>
      </c>
      <c r="AF46" s="247" t="str">
        <f t="shared" si="6"/>
        <v/>
      </c>
      <c r="AG46" s="245" t="str">
        <f>IF(AB46="","",VLOOKUP(AB46,LIVRE!$A$8:$AC$315,8))</f>
        <v/>
      </c>
      <c r="AH46" s="245" t="str">
        <f>IF(AB46="","",VLOOKUP(AB46,LIVRE!$A$8:$AC$315,11))</f>
        <v/>
      </c>
      <c r="AI46" s="254" t="str">
        <f t="shared" si="7"/>
        <v/>
      </c>
    </row>
    <row r="47" spans="1:35" s="110" customFormat="1" ht="15.6" thickBot="1" x14ac:dyDescent="0.3">
      <c r="A47" s="264"/>
      <c r="B47" s="246" t="str">
        <f>IF(A47="","",VLOOKUP(A47,LIVRE!$A$8:$AC$315,4))</f>
        <v/>
      </c>
      <c r="C47" s="245" t="str">
        <f>IF(A47="","",VLOOKUP(A47,LIVRE!$A$8:$AC$315,7))</f>
        <v/>
      </c>
      <c r="D47" s="245" t="str">
        <f>IF(A47="","",VLOOKUP(A47,LIVRE!$A$8:$AC$315,10))</f>
        <v/>
      </c>
      <c r="E47" s="247" t="str">
        <f t="shared" si="0"/>
        <v/>
      </c>
      <c r="F47" s="245" t="str">
        <f>IF(A47="","",VLOOKUP(A47,LIVRE!$A$8:$AC$315,8))</f>
        <v/>
      </c>
      <c r="G47" s="245" t="str">
        <f>IF(A47="","",VLOOKUP(A47,LIVRE!$A$8:$AC$315,11))</f>
        <v/>
      </c>
      <c r="H47" s="254" t="str">
        <f t="shared" si="1"/>
        <v/>
      </c>
      <c r="I47" s="128"/>
      <c r="J47" s="264"/>
      <c r="K47" s="246" t="str">
        <f>IF(J47="","",VLOOKUP(J47,LIVRE!$A$8:$AC$315,4))</f>
        <v/>
      </c>
      <c r="L47" s="245" t="str">
        <f>IF(J47="","",VLOOKUP(J47,LIVRE!$A$8:$AC$315,7))</f>
        <v/>
      </c>
      <c r="M47" s="245" t="str">
        <f>IF(J47="","",VLOOKUP(J47,LIVRE!$A$8:$AC$315,10))</f>
        <v/>
      </c>
      <c r="N47" s="247" t="str">
        <f t="shared" si="2"/>
        <v/>
      </c>
      <c r="O47" s="245" t="str">
        <f>IF(J47="","",VLOOKUP(J47,LIVRE!$A$8:$AC$315,8))</f>
        <v/>
      </c>
      <c r="P47" s="245" t="str">
        <f>IF(J47="","",VLOOKUP(J47,LIVRE!$A$8:$AC$315,11))</f>
        <v/>
      </c>
      <c r="Q47" s="254" t="str">
        <f t="shared" si="3"/>
        <v/>
      </c>
      <c r="R47" s="128"/>
      <c r="S47" s="264"/>
      <c r="T47" s="246" t="str">
        <f>IF(S47="","",VLOOKUP(S47,LIVRE!$A$8:$AC$315,4))</f>
        <v/>
      </c>
      <c r="U47" s="245" t="str">
        <f>IF(S47="","",VLOOKUP(S47,LIVRE!$A$8:$AC$315,7))</f>
        <v/>
      </c>
      <c r="V47" s="245" t="str">
        <f>IF(S47="","",VLOOKUP(S47,LIVRE!$A$8:$AC$315,10))</f>
        <v/>
      </c>
      <c r="W47" s="247" t="str">
        <f t="shared" si="4"/>
        <v/>
      </c>
      <c r="X47" s="245" t="str">
        <f>IF(S47="","",VLOOKUP(S47,LIVRE!$A$8:$AC$315,8))</f>
        <v/>
      </c>
      <c r="Y47" s="245" t="str">
        <f>IF(S47="","",VLOOKUP(S47,LIVRE!$A$8:$AC$315,11))</f>
        <v/>
      </c>
      <c r="Z47" s="254" t="str">
        <f t="shared" si="5"/>
        <v/>
      </c>
      <c r="AA47" s="128"/>
      <c r="AB47" s="264"/>
      <c r="AC47" s="246" t="str">
        <f>IF(AB47="","",VLOOKUP(AB47,LIVRE!$A$8:$AC$315,4))</f>
        <v/>
      </c>
      <c r="AD47" s="245" t="str">
        <f>IF(AB47="","",VLOOKUP(AB47,LIVRE!$A$8:$AC$315,7))</f>
        <v/>
      </c>
      <c r="AE47" s="245" t="str">
        <f>IF(AB47="","",VLOOKUP(AB47,LIVRE!$A$8:$AC$315,10))</f>
        <v/>
      </c>
      <c r="AF47" s="247" t="str">
        <f t="shared" si="6"/>
        <v/>
      </c>
      <c r="AG47" s="245" t="str">
        <f>IF(AB47="","",VLOOKUP(AB47,LIVRE!$A$8:$AC$315,8))</f>
        <v/>
      </c>
      <c r="AH47" s="245" t="str">
        <f>IF(AB47="","",VLOOKUP(AB47,LIVRE!$A$8:$AC$315,11))</f>
        <v/>
      </c>
      <c r="AI47" s="254" t="str">
        <f t="shared" si="7"/>
        <v/>
      </c>
    </row>
    <row r="48" spans="1:35" s="110" customFormat="1" ht="15.6" thickBot="1" x14ac:dyDescent="0.3">
      <c r="A48" s="264"/>
      <c r="B48" s="246" t="str">
        <f>IF(A48="","",VLOOKUP(A48,LIVRE!$A$8:$AC$315,4))</f>
        <v/>
      </c>
      <c r="C48" s="245" t="str">
        <f>IF(A48="","",VLOOKUP(A48,LIVRE!$A$8:$AC$315,7))</f>
        <v/>
      </c>
      <c r="D48" s="245" t="str">
        <f>IF(A48="","",VLOOKUP(A48,LIVRE!$A$8:$AC$315,10))</f>
        <v/>
      </c>
      <c r="E48" s="247" t="str">
        <f t="shared" si="0"/>
        <v/>
      </c>
      <c r="F48" s="245" t="str">
        <f>IF(A48="","",VLOOKUP(A48,LIVRE!$A$8:$AC$315,8))</f>
        <v/>
      </c>
      <c r="G48" s="245" t="str">
        <f>IF(A48="","",VLOOKUP(A48,LIVRE!$A$8:$AC$315,11))</f>
        <v/>
      </c>
      <c r="H48" s="254" t="str">
        <f t="shared" si="1"/>
        <v/>
      </c>
      <c r="I48" s="128"/>
      <c r="J48" s="264"/>
      <c r="K48" s="246" t="str">
        <f>IF(J48="","",VLOOKUP(J48,LIVRE!$A$8:$AC$315,4))</f>
        <v/>
      </c>
      <c r="L48" s="245" t="str">
        <f>IF(J48="","",VLOOKUP(J48,LIVRE!$A$8:$AC$315,7))</f>
        <v/>
      </c>
      <c r="M48" s="245" t="str">
        <f>IF(J48="","",VLOOKUP(J48,LIVRE!$A$8:$AC$315,10))</f>
        <v/>
      </c>
      <c r="N48" s="247" t="str">
        <f t="shared" si="2"/>
        <v/>
      </c>
      <c r="O48" s="245" t="str">
        <f>IF(J48="","",VLOOKUP(J48,LIVRE!$A$8:$AC$315,8))</f>
        <v/>
      </c>
      <c r="P48" s="245" t="str">
        <f>IF(J48="","",VLOOKUP(J48,LIVRE!$A$8:$AC$315,11))</f>
        <v/>
      </c>
      <c r="Q48" s="254" t="str">
        <f t="shared" si="3"/>
        <v/>
      </c>
      <c r="R48" s="128"/>
      <c r="S48" s="264"/>
      <c r="T48" s="246" t="str">
        <f>IF(S48="","",VLOOKUP(S48,LIVRE!$A$8:$AC$315,4))</f>
        <v/>
      </c>
      <c r="U48" s="245" t="str">
        <f>IF(S48="","",VLOOKUP(S48,LIVRE!$A$8:$AC$315,7))</f>
        <v/>
      </c>
      <c r="V48" s="245" t="str">
        <f>IF(S48="","",VLOOKUP(S48,LIVRE!$A$8:$AC$315,10))</f>
        <v/>
      </c>
      <c r="W48" s="247" t="str">
        <f t="shared" si="4"/>
        <v/>
      </c>
      <c r="X48" s="245" t="str">
        <f>IF(S48="","",VLOOKUP(S48,LIVRE!$A$8:$AC$315,8))</f>
        <v/>
      </c>
      <c r="Y48" s="245" t="str">
        <f>IF(S48="","",VLOOKUP(S48,LIVRE!$A$8:$AC$315,11))</f>
        <v/>
      </c>
      <c r="Z48" s="254" t="str">
        <f t="shared" si="5"/>
        <v/>
      </c>
      <c r="AA48" s="128"/>
      <c r="AB48" s="264"/>
      <c r="AC48" s="246" t="str">
        <f>IF(AB48="","",VLOOKUP(AB48,LIVRE!$A$8:$AC$315,4))</f>
        <v/>
      </c>
      <c r="AD48" s="245" t="str">
        <f>IF(AB48="","",VLOOKUP(AB48,LIVRE!$A$8:$AC$315,7))</f>
        <v/>
      </c>
      <c r="AE48" s="245" t="str">
        <f>IF(AB48="","",VLOOKUP(AB48,LIVRE!$A$8:$AC$315,10))</f>
        <v/>
      </c>
      <c r="AF48" s="247" t="str">
        <f t="shared" si="6"/>
        <v/>
      </c>
      <c r="AG48" s="245" t="str">
        <f>IF(AB48="","",VLOOKUP(AB48,LIVRE!$A$8:$AC$315,8))</f>
        <v/>
      </c>
      <c r="AH48" s="245" t="str">
        <f>IF(AB48="","",VLOOKUP(AB48,LIVRE!$A$8:$AC$315,11))</f>
        <v/>
      </c>
      <c r="AI48" s="254" t="str">
        <f t="shared" si="7"/>
        <v/>
      </c>
    </row>
    <row r="49" spans="1:35" s="110" customFormat="1" ht="15.6" thickBot="1" x14ac:dyDescent="0.3">
      <c r="A49" s="264"/>
      <c r="B49" s="246" t="str">
        <f>IF(A49="","",VLOOKUP(A49,LIVRE!$A$8:$AC$315,4))</f>
        <v/>
      </c>
      <c r="C49" s="245" t="str">
        <f>IF(A49="","",VLOOKUP(A49,LIVRE!$A$8:$AC$315,7))</f>
        <v/>
      </c>
      <c r="D49" s="245" t="str">
        <f>IF(A49="","",VLOOKUP(A49,LIVRE!$A$8:$AC$315,10))</f>
        <v/>
      </c>
      <c r="E49" s="247" t="str">
        <f t="shared" si="0"/>
        <v/>
      </c>
      <c r="F49" s="245" t="str">
        <f>IF(A49="","",VLOOKUP(A49,LIVRE!$A$8:$AC$315,8))</f>
        <v/>
      </c>
      <c r="G49" s="245" t="str">
        <f>IF(A49="","",VLOOKUP(A49,LIVRE!$A$8:$AC$315,11))</f>
        <v/>
      </c>
      <c r="H49" s="254" t="str">
        <f t="shared" si="1"/>
        <v/>
      </c>
      <c r="I49" s="128"/>
      <c r="J49" s="264"/>
      <c r="K49" s="246" t="str">
        <f>IF(J49="","",VLOOKUP(J49,LIVRE!$A$8:$AC$315,4))</f>
        <v/>
      </c>
      <c r="L49" s="245" t="str">
        <f>IF(J49="","",VLOOKUP(J49,LIVRE!$A$8:$AC$315,7))</f>
        <v/>
      </c>
      <c r="M49" s="245" t="str">
        <f>IF(J49="","",VLOOKUP(J49,LIVRE!$A$8:$AC$315,10))</f>
        <v/>
      </c>
      <c r="N49" s="247" t="str">
        <f t="shared" si="2"/>
        <v/>
      </c>
      <c r="O49" s="245" t="str">
        <f>IF(J49="","",VLOOKUP(J49,LIVRE!$A$8:$AC$315,8))</f>
        <v/>
      </c>
      <c r="P49" s="245" t="str">
        <f>IF(J49="","",VLOOKUP(J49,LIVRE!$A$8:$AC$315,11))</f>
        <v/>
      </c>
      <c r="Q49" s="254" t="str">
        <f t="shared" si="3"/>
        <v/>
      </c>
      <c r="R49" s="128"/>
      <c r="S49" s="264"/>
      <c r="T49" s="246" t="str">
        <f>IF(S49="","",VLOOKUP(S49,LIVRE!$A$8:$AC$315,4))</f>
        <v/>
      </c>
      <c r="U49" s="245" t="str">
        <f>IF(S49="","",VLOOKUP(S49,LIVRE!$A$8:$AC$315,7))</f>
        <v/>
      </c>
      <c r="V49" s="245" t="str">
        <f>IF(S49="","",VLOOKUP(S49,LIVRE!$A$8:$AC$315,10))</f>
        <v/>
      </c>
      <c r="W49" s="247" t="str">
        <f t="shared" si="4"/>
        <v/>
      </c>
      <c r="X49" s="245" t="str">
        <f>IF(S49="","",VLOOKUP(S49,LIVRE!$A$8:$AC$315,8))</f>
        <v/>
      </c>
      <c r="Y49" s="245" t="str">
        <f>IF(S49="","",VLOOKUP(S49,LIVRE!$A$8:$AC$315,11))</f>
        <v/>
      </c>
      <c r="Z49" s="254" t="str">
        <f t="shared" si="5"/>
        <v/>
      </c>
      <c r="AA49" s="128"/>
      <c r="AB49" s="264"/>
      <c r="AC49" s="246" t="str">
        <f>IF(AB49="","",VLOOKUP(AB49,LIVRE!$A$8:$AC$315,4))</f>
        <v/>
      </c>
      <c r="AD49" s="245" t="str">
        <f>IF(AB49="","",VLOOKUP(AB49,LIVRE!$A$8:$AC$315,7))</f>
        <v/>
      </c>
      <c r="AE49" s="245" t="str">
        <f>IF(AB49="","",VLOOKUP(AB49,LIVRE!$A$8:$AC$315,10))</f>
        <v/>
      </c>
      <c r="AF49" s="247" t="str">
        <f t="shared" si="6"/>
        <v/>
      </c>
      <c r="AG49" s="245" t="str">
        <f>IF(AB49="","",VLOOKUP(AB49,LIVRE!$A$8:$AC$315,8))</f>
        <v/>
      </c>
      <c r="AH49" s="245" t="str">
        <f>IF(AB49="","",VLOOKUP(AB49,LIVRE!$A$8:$AC$315,11))</f>
        <v/>
      </c>
      <c r="AI49" s="254" t="str">
        <f t="shared" si="7"/>
        <v/>
      </c>
    </row>
    <row r="50" spans="1:35" s="110" customFormat="1" ht="15.6" thickBot="1" x14ac:dyDescent="0.3">
      <c r="A50" s="264"/>
      <c r="B50" s="246" t="str">
        <f>IF(A50="","",VLOOKUP(A50,LIVRE!$A$8:$AC$315,4))</f>
        <v/>
      </c>
      <c r="C50" s="245" t="str">
        <f>IF(A50="","",VLOOKUP(A50,LIVRE!$A$8:$AC$315,7))</f>
        <v/>
      </c>
      <c r="D50" s="245" t="str">
        <f>IF(A50="","",VLOOKUP(A50,LIVRE!$A$8:$AC$315,10))</f>
        <v/>
      </c>
      <c r="E50" s="247" t="str">
        <f t="shared" si="0"/>
        <v/>
      </c>
      <c r="F50" s="245" t="str">
        <f>IF(A50="","",VLOOKUP(A50,LIVRE!$A$8:$AC$315,8))</f>
        <v/>
      </c>
      <c r="G50" s="245" t="str">
        <f>IF(A50="","",VLOOKUP(A50,LIVRE!$A$8:$AC$315,11))</f>
        <v/>
      </c>
      <c r="H50" s="254" t="str">
        <f t="shared" si="1"/>
        <v/>
      </c>
      <c r="I50" s="128"/>
      <c r="J50" s="264"/>
      <c r="K50" s="246" t="str">
        <f>IF(J50="","",VLOOKUP(J50,LIVRE!$A$8:$AC$315,4))</f>
        <v/>
      </c>
      <c r="L50" s="245" t="str">
        <f>IF(J50="","",VLOOKUP(J50,LIVRE!$A$8:$AC$315,7))</f>
        <v/>
      </c>
      <c r="M50" s="245" t="str">
        <f>IF(J50="","",VLOOKUP(J50,LIVRE!$A$8:$AC$315,10))</f>
        <v/>
      </c>
      <c r="N50" s="247" t="str">
        <f t="shared" si="2"/>
        <v/>
      </c>
      <c r="O50" s="245" t="str">
        <f>IF(J50="","",VLOOKUP(J50,LIVRE!$A$8:$AC$315,8))</f>
        <v/>
      </c>
      <c r="P50" s="245" t="str">
        <f>IF(J50="","",VLOOKUP(J50,LIVRE!$A$8:$AC$315,11))</f>
        <v/>
      </c>
      <c r="Q50" s="254" t="str">
        <f t="shared" si="3"/>
        <v/>
      </c>
      <c r="R50" s="128"/>
      <c r="S50" s="264"/>
      <c r="T50" s="246" t="str">
        <f>IF(S50="","",VLOOKUP(S50,LIVRE!$A$8:$AC$315,4))</f>
        <v/>
      </c>
      <c r="U50" s="245" t="str">
        <f>IF(S50="","",VLOOKUP(S50,LIVRE!$A$8:$AC$315,7))</f>
        <v/>
      </c>
      <c r="V50" s="245" t="str">
        <f>IF(S50="","",VLOOKUP(S50,LIVRE!$A$8:$AC$315,10))</f>
        <v/>
      </c>
      <c r="W50" s="247" t="str">
        <f t="shared" si="4"/>
        <v/>
      </c>
      <c r="X50" s="245" t="str">
        <f>IF(S50="","",VLOOKUP(S50,LIVRE!$A$8:$AC$315,8))</f>
        <v/>
      </c>
      <c r="Y50" s="245" t="str">
        <f>IF(S50="","",VLOOKUP(S50,LIVRE!$A$8:$AC$315,11))</f>
        <v/>
      </c>
      <c r="Z50" s="254" t="str">
        <f t="shared" si="5"/>
        <v/>
      </c>
      <c r="AA50" s="128"/>
      <c r="AB50" s="264"/>
      <c r="AC50" s="246" t="str">
        <f>IF(AB50="","",VLOOKUP(AB50,LIVRE!$A$8:$AC$315,4))</f>
        <v/>
      </c>
      <c r="AD50" s="245" t="str">
        <f>IF(AB50="","",VLOOKUP(AB50,LIVRE!$A$8:$AC$315,7))</f>
        <v/>
      </c>
      <c r="AE50" s="245" t="str">
        <f>IF(AB50="","",VLOOKUP(AB50,LIVRE!$A$8:$AC$315,10))</f>
        <v/>
      </c>
      <c r="AF50" s="247" t="str">
        <f t="shared" si="6"/>
        <v/>
      </c>
      <c r="AG50" s="245" t="str">
        <f>IF(AB50="","",VLOOKUP(AB50,LIVRE!$A$8:$AC$315,8))</f>
        <v/>
      </c>
      <c r="AH50" s="245" t="str">
        <f>IF(AB50="","",VLOOKUP(AB50,LIVRE!$A$8:$AC$315,11))</f>
        <v/>
      </c>
      <c r="AI50" s="254" t="str">
        <f t="shared" si="7"/>
        <v/>
      </c>
    </row>
    <row r="51" spans="1:35" s="110" customFormat="1" ht="15.6" thickBot="1" x14ac:dyDescent="0.3">
      <c r="A51" s="264"/>
      <c r="B51" s="246" t="str">
        <f>IF(A51="","",VLOOKUP(A51,LIVRE!$A$8:$AC$315,4))</f>
        <v/>
      </c>
      <c r="C51" s="245" t="str">
        <f>IF(A51="","",VLOOKUP(A51,LIVRE!$A$8:$AC$315,7))</f>
        <v/>
      </c>
      <c r="D51" s="245" t="str">
        <f>IF(A51="","",VLOOKUP(A51,LIVRE!$A$8:$AC$315,10))</f>
        <v/>
      </c>
      <c r="E51" s="247" t="str">
        <f t="shared" si="0"/>
        <v/>
      </c>
      <c r="F51" s="245" t="str">
        <f>IF(A51="","",VLOOKUP(A51,LIVRE!$A$8:$AC$315,8))</f>
        <v/>
      </c>
      <c r="G51" s="245" t="str">
        <f>IF(A51="","",VLOOKUP(A51,LIVRE!$A$8:$AC$315,11))</f>
        <v/>
      </c>
      <c r="H51" s="254" t="str">
        <f t="shared" si="1"/>
        <v/>
      </c>
      <c r="I51" s="128"/>
      <c r="J51" s="264"/>
      <c r="K51" s="246" t="str">
        <f>IF(J51="","",VLOOKUP(J51,LIVRE!$A$8:$AC$315,4))</f>
        <v/>
      </c>
      <c r="L51" s="245" t="str">
        <f>IF(J51="","",VLOOKUP(J51,LIVRE!$A$8:$AC$315,7))</f>
        <v/>
      </c>
      <c r="M51" s="245" t="str">
        <f>IF(J51="","",VLOOKUP(J51,LIVRE!$A$8:$AC$315,10))</f>
        <v/>
      </c>
      <c r="N51" s="247" t="str">
        <f t="shared" si="2"/>
        <v/>
      </c>
      <c r="O51" s="245" t="str">
        <f>IF(J51="","",VLOOKUP(J51,LIVRE!$A$8:$AC$315,8))</f>
        <v/>
      </c>
      <c r="P51" s="245" t="str">
        <f>IF(J51="","",VLOOKUP(J51,LIVRE!$A$8:$AC$315,11))</f>
        <v/>
      </c>
      <c r="Q51" s="254" t="str">
        <f t="shared" si="3"/>
        <v/>
      </c>
      <c r="R51" s="128"/>
      <c r="S51" s="264"/>
      <c r="T51" s="246" t="str">
        <f>IF(S51="","",VLOOKUP(S51,LIVRE!$A$8:$AC$315,4))</f>
        <v/>
      </c>
      <c r="U51" s="245" t="str">
        <f>IF(S51="","",VLOOKUP(S51,LIVRE!$A$8:$AC$315,7))</f>
        <v/>
      </c>
      <c r="V51" s="245" t="str">
        <f>IF(S51="","",VLOOKUP(S51,LIVRE!$A$8:$AC$315,10))</f>
        <v/>
      </c>
      <c r="W51" s="247" t="str">
        <f t="shared" si="4"/>
        <v/>
      </c>
      <c r="X51" s="245" t="str">
        <f>IF(S51="","",VLOOKUP(S51,LIVRE!$A$8:$AC$315,8))</f>
        <v/>
      </c>
      <c r="Y51" s="245" t="str">
        <f>IF(S51="","",VLOOKUP(S51,LIVRE!$A$8:$AC$315,11))</f>
        <v/>
      </c>
      <c r="Z51" s="254" t="str">
        <f t="shared" si="5"/>
        <v/>
      </c>
      <c r="AA51" s="128"/>
      <c r="AB51" s="264"/>
      <c r="AC51" s="246" t="str">
        <f>IF(AB51="","",VLOOKUP(AB51,LIVRE!$A$8:$AC$315,4))</f>
        <v/>
      </c>
      <c r="AD51" s="245" t="str">
        <f>IF(AB51="","",VLOOKUP(AB51,LIVRE!$A$8:$AC$315,7))</f>
        <v/>
      </c>
      <c r="AE51" s="245" t="str">
        <f>IF(AB51="","",VLOOKUP(AB51,LIVRE!$A$8:$AC$315,10))</f>
        <v/>
      </c>
      <c r="AF51" s="247" t="str">
        <f t="shared" si="6"/>
        <v/>
      </c>
      <c r="AG51" s="245" t="str">
        <f>IF(AB51="","",VLOOKUP(AB51,LIVRE!$A$8:$AC$315,8))</f>
        <v/>
      </c>
      <c r="AH51" s="245" t="str">
        <f>IF(AB51="","",VLOOKUP(AB51,LIVRE!$A$8:$AC$315,11))</f>
        <v/>
      </c>
      <c r="AI51" s="254" t="str">
        <f t="shared" si="7"/>
        <v/>
      </c>
    </row>
    <row r="52" spans="1:35" s="110" customFormat="1" ht="15.6" thickBot="1" x14ac:dyDescent="0.3">
      <c r="A52" s="264"/>
      <c r="B52" s="246" t="str">
        <f>IF(A52="","",VLOOKUP(A52,LIVRE!$A$8:$AC$315,4))</f>
        <v/>
      </c>
      <c r="C52" s="245" t="str">
        <f>IF(A52="","",VLOOKUP(A52,LIVRE!$A$8:$AC$315,7))</f>
        <v/>
      </c>
      <c r="D52" s="245" t="str">
        <f>IF(A52="","",VLOOKUP(A52,LIVRE!$A$8:$AC$315,10))</f>
        <v/>
      </c>
      <c r="E52" s="247" t="str">
        <f t="shared" si="0"/>
        <v/>
      </c>
      <c r="F52" s="245" t="str">
        <f>IF(A52="","",VLOOKUP(A52,LIVRE!$A$8:$AC$315,8))</f>
        <v/>
      </c>
      <c r="G52" s="245" t="str">
        <f>IF(A52="","",VLOOKUP(A52,LIVRE!$A$8:$AC$315,11))</f>
        <v/>
      </c>
      <c r="H52" s="254" t="str">
        <f t="shared" si="1"/>
        <v/>
      </c>
      <c r="I52" s="128"/>
      <c r="J52" s="264"/>
      <c r="K52" s="246" t="str">
        <f>IF(J52="","",VLOOKUP(J52,LIVRE!$A$8:$AC$315,4))</f>
        <v/>
      </c>
      <c r="L52" s="245" t="str">
        <f>IF(J52="","",VLOOKUP(J52,LIVRE!$A$8:$AC$315,7))</f>
        <v/>
      </c>
      <c r="M52" s="245" t="str">
        <f>IF(J52="","",VLOOKUP(J52,LIVRE!$A$8:$AC$315,10))</f>
        <v/>
      </c>
      <c r="N52" s="247" t="str">
        <f t="shared" si="2"/>
        <v/>
      </c>
      <c r="O52" s="245" t="str">
        <f>IF(J52="","",VLOOKUP(J52,LIVRE!$A$8:$AC$315,8))</f>
        <v/>
      </c>
      <c r="P52" s="245" t="str">
        <f>IF(J52="","",VLOOKUP(J52,LIVRE!$A$8:$AC$315,11))</f>
        <v/>
      </c>
      <c r="Q52" s="254" t="str">
        <f t="shared" si="3"/>
        <v/>
      </c>
      <c r="R52" s="128"/>
      <c r="S52" s="264"/>
      <c r="T52" s="246" t="str">
        <f>IF(S52="","",VLOOKUP(S52,LIVRE!$A$8:$AC$315,4))</f>
        <v/>
      </c>
      <c r="U52" s="245" t="str">
        <f>IF(S52="","",VLOOKUP(S52,LIVRE!$A$8:$AC$315,7))</f>
        <v/>
      </c>
      <c r="V52" s="245" t="str">
        <f>IF(S52="","",VLOOKUP(S52,LIVRE!$A$8:$AC$315,10))</f>
        <v/>
      </c>
      <c r="W52" s="247" t="str">
        <f t="shared" si="4"/>
        <v/>
      </c>
      <c r="X52" s="245" t="str">
        <f>IF(S52="","",VLOOKUP(S52,LIVRE!$A$8:$AC$315,8))</f>
        <v/>
      </c>
      <c r="Y52" s="245" t="str">
        <f>IF(S52="","",VLOOKUP(S52,LIVRE!$A$8:$AC$315,11))</f>
        <v/>
      </c>
      <c r="Z52" s="254" t="str">
        <f t="shared" si="5"/>
        <v/>
      </c>
      <c r="AA52" s="128"/>
      <c r="AB52" s="264"/>
      <c r="AC52" s="246" t="str">
        <f>IF(AB52="","",VLOOKUP(AB52,LIVRE!$A$8:$AC$315,4))</f>
        <v/>
      </c>
      <c r="AD52" s="245" t="str">
        <f>IF(AB52="","",VLOOKUP(AB52,LIVRE!$A$8:$AC$315,7))</f>
        <v/>
      </c>
      <c r="AE52" s="245" t="str">
        <f>IF(AB52="","",VLOOKUP(AB52,LIVRE!$A$8:$AC$315,10))</f>
        <v/>
      </c>
      <c r="AF52" s="247" t="str">
        <f t="shared" si="6"/>
        <v/>
      </c>
      <c r="AG52" s="245" t="str">
        <f>IF(AB52="","",VLOOKUP(AB52,LIVRE!$A$8:$AC$315,8))</f>
        <v/>
      </c>
      <c r="AH52" s="245" t="str">
        <f>IF(AB52="","",VLOOKUP(AB52,LIVRE!$A$8:$AC$315,11))</f>
        <v/>
      </c>
      <c r="AI52" s="254" t="str">
        <f t="shared" si="7"/>
        <v/>
      </c>
    </row>
    <row r="53" spans="1:35" s="110" customFormat="1" ht="15.6" thickBot="1" x14ac:dyDescent="0.3">
      <c r="A53" s="264"/>
      <c r="B53" s="246" t="str">
        <f>IF(A53="","",VLOOKUP(A53,LIVRE!$A$8:$AC$315,4))</f>
        <v/>
      </c>
      <c r="C53" s="245" t="str">
        <f>IF(A53="","",VLOOKUP(A53,LIVRE!$A$8:$AC$315,7))</f>
        <v/>
      </c>
      <c r="D53" s="245" t="str">
        <f>IF(A53="","",VLOOKUP(A53,LIVRE!$A$8:$AC$315,10))</f>
        <v/>
      </c>
      <c r="E53" s="247" t="str">
        <f t="shared" si="0"/>
        <v/>
      </c>
      <c r="F53" s="245" t="str">
        <f>IF(A53="","",VLOOKUP(A53,LIVRE!$A$8:$AC$315,8))</f>
        <v/>
      </c>
      <c r="G53" s="245" t="str">
        <f>IF(A53="","",VLOOKUP(A53,LIVRE!$A$8:$AC$315,11))</f>
        <v/>
      </c>
      <c r="H53" s="254" t="str">
        <f t="shared" si="1"/>
        <v/>
      </c>
      <c r="I53" s="128"/>
      <c r="J53" s="264"/>
      <c r="K53" s="246" t="str">
        <f>IF(J53="","",VLOOKUP(J53,LIVRE!$A$8:$AC$315,4))</f>
        <v/>
      </c>
      <c r="L53" s="245" t="str">
        <f>IF(J53="","",VLOOKUP(J53,LIVRE!$A$8:$AC$315,7))</f>
        <v/>
      </c>
      <c r="M53" s="245" t="str">
        <f>IF(J53="","",VLOOKUP(J53,LIVRE!$A$8:$AC$315,10))</f>
        <v/>
      </c>
      <c r="N53" s="247" t="str">
        <f t="shared" si="2"/>
        <v/>
      </c>
      <c r="O53" s="245" t="str">
        <f>IF(J53="","",VLOOKUP(J53,LIVRE!$A$8:$AC$315,8))</f>
        <v/>
      </c>
      <c r="P53" s="245" t="str">
        <f>IF(J53="","",VLOOKUP(J53,LIVRE!$A$8:$AC$315,11))</f>
        <v/>
      </c>
      <c r="Q53" s="254" t="str">
        <f t="shared" si="3"/>
        <v/>
      </c>
      <c r="R53" s="128"/>
      <c r="S53" s="264"/>
      <c r="T53" s="246" t="str">
        <f>IF(S53="","",VLOOKUP(S53,LIVRE!$A$8:$AC$315,4))</f>
        <v/>
      </c>
      <c r="U53" s="245" t="str">
        <f>IF(S53="","",VLOOKUP(S53,LIVRE!$A$8:$AC$315,7))</f>
        <v/>
      </c>
      <c r="V53" s="245" t="str">
        <f>IF(S53="","",VLOOKUP(S53,LIVRE!$A$8:$AC$315,10))</f>
        <v/>
      </c>
      <c r="W53" s="247" t="str">
        <f t="shared" si="4"/>
        <v/>
      </c>
      <c r="X53" s="245" t="str">
        <f>IF(S53="","",VLOOKUP(S53,LIVRE!$A$8:$AC$315,8))</f>
        <v/>
      </c>
      <c r="Y53" s="245" t="str">
        <f>IF(S53="","",VLOOKUP(S53,LIVRE!$A$8:$AC$315,11))</f>
        <v/>
      </c>
      <c r="Z53" s="254" t="str">
        <f t="shared" si="5"/>
        <v/>
      </c>
      <c r="AA53" s="128"/>
      <c r="AB53" s="264"/>
      <c r="AC53" s="246" t="str">
        <f>IF(AB53="","",VLOOKUP(AB53,LIVRE!$A$8:$AC$315,4))</f>
        <v/>
      </c>
      <c r="AD53" s="245" t="str">
        <f>IF(AB53="","",VLOOKUP(AB53,LIVRE!$A$8:$AC$315,7))</f>
        <v/>
      </c>
      <c r="AE53" s="245" t="str">
        <f>IF(AB53="","",VLOOKUP(AB53,LIVRE!$A$8:$AC$315,10))</f>
        <v/>
      </c>
      <c r="AF53" s="247" t="str">
        <f t="shared" si="6"/>
        <v/>
      </c>
      <c r="AG53" s="245" t="str">
        <f>IF(AB53="","",VLOOKUP(AB53,LIVRE!$A$8:$AC$315,8))</f>
        <v/>
      </c>
      <c r="AH53" s="245" t="str">
        <f>IF(AB53="","",VLOOKUP(AB53,LIVRE!$A$8:$AC$315,11))</f>
        <v/>
      </c>
      <c r="AI53" s="254" t="str">
        <f t="shared" si="7"/>
        <v/>
      </c>
    </row>
    <row r="54" spans="1:35" s="110" customFormat="1" ht="15.6" thickBot="1" x14ac:dyDescent="0.3">
      <c r="A54" s="264"/>
      <c r="B54" s="246" t="str">
        <f>IF(A54="","",VLOOKUP(A54,LIVRE!$A$8:$AC$315,4))</f>
        <v/>
      </c>
      <c r="C54" s="245" t="str">
        <f>IF(A54="","",VLOOKUP(A54,LIVRE!$A$8:$AC$315,7))</f>
        <v/>
      </c>
      <c r="D54" s="245" t="str">
        <f>IF(A54="","",VLOOKUP(A54,LIVRE!$A$8:$AC$315,10))</f>
        <v/>
      </c>
      <c r="E54" s="247" t="str">
        <f t="shared" si="0"/>
        <v/>
      </c>
      <c r="F54" s="245" t="str">
        <f>IF(A54="","",VLOOKUP(A54,LIVRE!$A$8:$AC$315,8))</f>
        <v/>
      </c>
      <c r="G54" s="245" t="str">
        <f>IF(A54="","",VLOOKUP(A54,LIVRE!$A$8:$AC$315,11))</f>
        <v/>
      </c>
      <c r="H54" s="254" t="str">
        <f t="shared" si="1"/>
        <v/>
      </c>
      <c r="I54" s="128"/>
      <c r="J54" s="264"/>
      <c r="K54" s="246" t="str">
        <f>IF(J54="","",VLOOKUP(J54,LIVRE!$A$8:$AC$315,4))</f>
        <v/>
      </c>
      <c r="L54" s="245" t="str">
        <f>IF(J54="","",VLOOKUP(J54,LIVRE!$A$8:$AC$315,7))</f>
        <v/>
      </c>
      <c r="M54" s="245" t="str">
        <f>IF(J54="","",VLOOKUP(J54,LIVRE!$A$8:$AC$315,10))</f>
        <v/>
      </c>
      <c r="N54" s="247" t="str">
        <f t="shared" si="2"/>
        <v/>
      </c>
      <c r="O54" s="245" t="str">
        <f>IF(J54="","",VLOOKUP(J54,LIVRE!$A$8:$AC$315,8))</f>
        <v/>
      </c>
      <c r="P54" s="245" t="str">
        <f>IF(J54="","",VLOOKUP(J54,LIVRE!$A$8:$AC$315,11))</f>
        <v/>
      </c>
      <c r="Q54" s="254" t="str">
        <f t="shared" si="3"/>
        <v/>
      </c>
      <c r="R54" s="128"/>
      <c r="S54" s="264"/>
      <c r="T54" s="246" t="str">
        <f>IF(S54="","",VLOOKUP(S54,LIVRE!$A$8:$AC$315,4))</f>
        <v/>
      </c>
      <c r="U54" s="245" t="str">
        <f>IF(S54="","",VLOOKUP(S54,LIVRE!$A$8:$AC$315,7))</f>
        <v/>
      </c>
      <c r="V54" s="245" t="str">
        <f>IF(S54="","",VLOOKUP(S54,LIVRE!$A$8:$AC$315,10))</f>
        <v/>
      </c>
      <c r="W54" s="247" t="str">
        <f t="shared" si="4"/>
        <v/>
      </c>
      <c r="X54" s="245" t="str">
        <f>IF(S54="","",VLOOKUP(S54,LIVRE!$A$8:$AC$315,8))</f>
        <v/>
      </c>
      <c r="Y54" s="245" t="str">
        <f>IF(S54="","",VLOOKUP(S54,LIVRE!$A$8:$AC$315,11))</f>
        <v/>
      </c>
      <c r="Z54" s="254" t="str">
        <f t="shared" si="5"/>
        <v/>
      </c>
      <c r="AA54" s="128"/>
      <c r="AB54" s="264"/>
      <c r="AC54" s="246" t="str">
        <f>IF(AB54="","",VLOOKUP(AB54,LIVRE!$A$8:$AC$315,4))</f>
        <v/>
      </c>
      <c r="AD54" s="245" t="str">
        <f>IF(AB54="","",VLOOKUP(AB54,LIVRE!$A$8:$AC$315,7))</f>
        <v/>
      </c>
      <c r="AE54" s="245" t="str">
        <f>IF(AB54="","",VLOOKUP(AB54,LIVRE!$A$8:$AC$315,10))</f>
        <v/>
      </c>
      <c r="AF54" s="247" t="str">
        <f t="shared" si="6"/>
        <v/>
      </c>
      <c r="AG54" s="245" t="str">
        <f>IF(AB54="","",VLOOKUP(AB54,LIVRE!$A$8:$AC$315,8))</f>
        <v/>
      </c>
      <c r="AH54" s="245" t="str">
        <f>IF(AB54="","",VLOOKUP(AB54,LIVRE!$A$8:$AC$315,11))</f>
        <v/>
      </c>
      <c r="AI54" s="254" t="str">
        <f t="shared" si="7"/>
        <v/>
      </c>
    </row>
    <row r="55" spans="1:35" s="110" customFormat="1" ht="15.6" thickBot="1" x14ac:dyDescent="0.3">
      <c r="A55" s="264"/>
      <c r="B55" s="246" t="str">
        <f>IF(A55="","",VLOOKUP(A55,LIVRE!$A$8:$AC$315,4))</f>
        <v/>
      </c>
      <c r="C55" s="245" t="str">
        <f>IF(A55="","",VLOOKUP(A55,LIVRE!$A$8:$AC$315,7))</f>
        <v/>
      </c>
      <c r="D55" s="245" t="str">
        <f>IF(A55="","",VLOOKUP(A55,LIVRE!$A$8:$AC$315,10))</f>
        <v/>
      </c>
      <c r="E55" s="247" t="str">
        <f t="shared" si="0"/>
        <v/>
      </c>
      <c r="F55" s="245" t="str">
        <f>IF(A55="","",VLOOKUP(A55,LIVRE!$A$8:$AC$315,8))</f>
        <v/>
      </c>
      <c r="G55" s="245" t="str">
        <f>IF(A55="","",VLOOKUP(A55,LIVRE!$A$8:$AC$315,11))</f>
        <v/>
      </c>
      <c r="H55" s="254" t="str">
        <f t="shared" si="1"/>
        <v/>
      </c>
      <c r="I55" s="128"/>
      <c r="J55" s="264"/>
      <c r="K55" s="246" t="str">
        <f>IF(J55="","",VLOOKUP(J55,LIVRE!$A$8:$AC$315,4))</f>
        <v/>
      </c>
      <c r="L55" s="245" t="str">
        <f>IF(J55="","",VLOOKUP(J55,LIVRE!$A$8:$AC$315,7))</f>
        <v/>
      </c>
      <c r="M55" s="245" t="str">
        <f>IF(J55="","",VLOOKUP(J55,LIVRE!$A$8:$AC$315,10))</f>
        <v/>
      </c>
      <c r="N55" s="247" t="str">
        <f t="shared" si="2"/>
        <v/>
      </c>
      <c r="O55" s="245" t="str">
        <f>IF(J55="","",VLOOKUP(J55,LIVRE!$A$8:$AC$315,8))</f>
        <v/>
      </c>
      <c r="P55" s="245" t="str">
        <f>IF(J55="","",VLOOKUP(J55,LIVRE!$A$8:$AC$315,11))</f>
        <v/>
      </c>
      <c r="Q55" s="254" t="str">
        <f t="shared" si="3"/>
        <v/>
      </c>
      <c r="R55" s="128"/>
      <c r="S55" s="264"/>
      <c r="T55" s="246" t="str">
        <f>IF(S55="","",VLOOKUP(S55,LIVRE!$A$8:$AC$315,4))</f>
        <v/>
      </c>
      <c r="U55" s="245" t="str">
        <f>IF(S55="","",VLOOKUP(S55,LIVRE!$A$8:$AC$315,7))</f>
        <v/>
      </c>
      <c r="V55" s="245" t="str">
        <f>IF(S55="","",VLOOKUP(S55,LIVRE!$A$8:$AC$315,10))</f>
        <v/>
      </c>
      <c r="W55" s="247" t="str">
        <f t="shared" si="4"/>
        <v/>
      </c>
      <c r="X55" s="245" t="str">
        <f>IF(S55="","",VLOOKUP(S55,LIVRE!$A$8:$AC$315,8))</f>
        <v/>
      </c>
      <c r="Y55" s="245" t="str">
        <f>IF(S55="","",VLOOKUP(S55,LIVRE!$A$8:$AC$315,11))</f>
        <v/>
      </c>
      <c r="Z55" s="254" t="str">
        <f t="shared" si="5"/>
        <v/>
      </c>
      <c r="AA55" s="128"/>
      <c r="AB55" s="264"/>
      <c r="AC55" s="246" t="str">
        <f>IF(AB55="","",VLOOKUP(AB55,LIVRE!$A$8:$AC$315,4))</f>
        <v/>
      </c>
      <c r="AD55" s="245" t="str">
        <f>IF(AB55="","",VLOOKUP(AB55,LIVRE!$A$8:$AC$315,7))</f>
        <v/>
      </c>
      <c r="AE55" s="245" t="str">
        <f>IF(AB55="","",VLOOKUP(AB55,LIVRE!$A$8:$AC$315,10))</f>
        <v/>
      </c>
      <c r="AF55" s="247" t="str">
        <f t="shared" si="6"/>
        <v/>
      </c>
      <c r="AG55" s="245" t="str">
        <f>IF(AB55="","",VLOOKUP(AB55,LIVRE!$A$8:$AC$315,8))</f>
        <v/>
      </c>
      <c r="AH55" s="245" t="str">
        <f>IF(AB55="","",VLOOKUP(AB55,LIVRE!$A$8:$AC$315,11))</f>
        <v/>
      </c>
      <c r="AI55" s="254" t="str">
        <f t="shared" si="7"/>
        <v/>
      </c>
    </row>
    <row r="56" spans="1:35" s="110" customFormat="1" ht="15.6" thickBot="1" x14ac:dyDescent="0.3">
      <c r="A56" s="264"/>
      <c r="B56" s="246" t="str">
        <f>IF(A56="","",VLOOKUP(A56,LIVRE!$A$8:$AC$315,4))</f>
        <v/>
      </c>
      <c r="C56" s="245" t="str">
        <f>IF(A56="","",VLOOKUP(A56,LIVRE!$A$8:$AC$315,7))</f>
        <v/>
      </c>
      <c r="D56" s="245" t="str">
        <f>IF(A56="","",VLOOKUP(A56,LIVRE!$A$8:$AC$315,10))</f>
        <v/>
      </c>
      <c r="E56" s="247" t="str">
        <f t="shared" si="0"/>
        <v/>
      </c>
      <c r="F56" s="245" t="str">
        <f>IF(A56="","",VLOOKUP(A56,LIVRE!$A$8:$AC$315,8))</f>
        <v/>
      </c>
      <c r="G56" s="245" t="str">
        <f>IF(A56="","",VLOOKUP(A56,LIVRE!$A$8:$AC$315,11))</f>
        <v/>
      </c>
      <c r="H56" s="254" t="str">
        <f t="shared" si="1"/>
        <v/>
      </c>
      <c r="I56" s="128"/>
      <c r="J56" s="264"/>
      <c r="K56" s="246" t="str">
        <f>IF(J56="","",VLOOKUP(J56,LIVRE!$A$8:$AC$315,4))</f>
        <v/>
      </c>
      <c r="L56" s="245" t="str">
        <f>IF(J56="","",VLOOKUP(J56,LIVRE!$A$8:$AC$315,7))</f>
        <v/>
      </c>
      <c r="M56" s="245" t="str">
        <f>IF(J56="","",VLOOKUP(J56,LIVRE!$A$8:$AC$315,10))</f>
        <v/>
      </c>
      <c r="N56" s="247" t="str">
        <f t="shared" si="2"/>
        <v/>
      </c>
      <c r="O56" s="245" t="str">
        <f>IF(J56="","",VLOOKUP(J56,LIVRE!$A$8:$AC$315,8))</f>
        <v/>
      </c>
      <c r="P56" s="245" t="str">
        <f>IF(J56="","",VLOOKUP(J56,LIVRE!$A$8:$AC$315,11))</f>
        <v/>
      </c>
      <c r="Q56" s="254" t="str">
        <f t="shared" si="3"/>
        <v/>
      </c>
      <c r="R56" s="128"/>
      <c r="S56" s="264"/>
      <c r="T56" s="246" t="str">
        <f>IF(S56="","",VLOOKUP(S56,LIVRE!$A$8:$AC$315,4))</f>
        <v/>
      </c>
      <c r="U56" s="245" t="str">
        <f>IF(S56="","",VLOOKUP(S56,LIVRE!$A$8:$AC$315,7))</f>
        <v/>
      </c>
      <c r="V56" s="245" t="str">
        <f>IF(S56="","",VLOOKUP(S56,LIVRE!$A$8:$AC$315,10))</f>
        <v/>
      </c>
      <c r="W56" s="247" t="str">
        <f t="shared" si="4"/>
        <v/>
      </c>
      <c r="X56" s="245" t="str">
        <f>IF(S56="","",VLOOKUP(S56,LIVRE!$A$8:$AC$315,8))</f>
        <v/>
      </c>
      <c r="Y56" s="245" t="str">
        <f>IF(S56="","",VLOOKUP(S56,LIVRE!$A$8:$AC$315,11))</f>
        <v/>
      </c>
      <c r="Z56" s="254" t="str">
        <f t="shared" si="5"/>
        <v/>
      </c>
      <c r="AA56" s="128"/>
      <c r="AB56" s="264"/>
      <c r="AC56" s="246" t="str">
        <f>IF(AB56="","",VLOOKUP(AB56,LIVRE!$A$8:$AC$315,4))</f>
        <v/>
      </c>
      <c r="AD56" s="245" t="str">
        <f>IF(AB56="","",VLOOKUP(AB56,LIVRE!$A$8:$AC$315,7))</f>
        <v/>
      </c>
      <c r="AE56" s="245" t="str">
        <f>IF(AB56="","",VLOOKUP(AB56,LIVRE!$A$8:$AC$315,10))</f>
        <v/>
      </c>
      <c r="AF56" s="247" t="str">
        <f t="shared" si="6"/>
        <v/>
      </c>
      <c r="AG56" s="245" t="str">
        <f>IF(AB56="","",VLOOKUP(AB56,LIVRE!$A$8:$AC$315,8))</f>
        <v/>
      </c>
      <c r="AH56" s="245" t="str">
        <f>IF(AB56="","",VLOOKUP(AB56,LIVRE!$A$8:$AC$315,11))</f>
        <v/>
      </c>
      <c r="AI56" s="254" t="str">
        <f t="shared" si="7"/>
        <v/>
      </c>
    </row>
    <row r="57" spans="1:35" s="110" customFormat="1" ht="15.6" thickBot="1" x14ac:dyDescent="0.3">
      <c r="A57" s="264"/>
      <c r="B57" s="246" t="str">
        <f>IF(A57="","",VLOOKUP(A57,LIVRE!$A$8:$AC$315,4))</f>
        <v/>
      </c>
      <c r="C57" s="245" t="str">
        <f>IF(A57="","",VLOOKUP(A57,LIVRE!$A$8:$AC$315,7))</f>
        <v/>
      </c>
      <c r="D57" s="245" t="str">
        <f>IF(A57="","",VLOOKUP(A57,LIVRE!$A$8:$AC$315,10))</f>
        <v/>
      </c>
      <c r="E57" s="247" t="str">
        <f t="shared" si="0"/>
        <v/>
      </c>
      <c r="F57" s="245" t="str">
        <f>IF(A57="","",VLOOKUP(A57,LIVRE!$A$8:$AC$315,8))</f>
        <v/>
      </c>
      <c r="G57" s="245" t="str">
        <f>IF(A57="","",VLOOKUP(A57,LIVRE!$A$8:$AC$315,11))</f>
        <v/>
      </c>
      <c r="H57" s="254" t="str">
        <f t="shared" si="1"/>
        <v/>
      </c>
      <c r="I57" s="128"/>
      <c r="J57" s="264"/>
      <c r="K57" s="246" t="str">
        <f>IF(J57="","",VLOOKUP(J57,LIVRE!$A$8:$AC$315,4))</f>
        <v/>
      </c>
      <c r="L57" s="245" t="str">
        <f>IF(J57="","",VLOOKUP(J57,LIVRE!$A$8:$AC$315,7))</f>
        <v/>
      </c>
      <c r="M57" s="245" t="str">
        <f>IF(J57="","",VLOOKUP(J57,LIVRE!$A$8:$AC$315,10))</f>
        <v/>
      </c>
      <c r="N57" s="247" t="str">
        <f t="shared" si="2"/>
        <v/>
      </c>
      <c r="O57" s="245" t="str">
        <f>IF(J57="","",VLOOKUP(J57,LIVRE!$A$8:$AC$315,8))</f>
        <v/>
      </c>
      <c r="P57" s="245" t="str">
        <f>IF(J57="","",VLOOKUP(J57,LIVRE!$A$8:$AC$315,11))</f>
        <v/>
      </c>
      <c r="Q57" s="254" t="str">
        <f t="shared" si="3"/>
        <v/>
      </c>
      <c r="R57" s="128"/>
      <c r="S57" s="264"/>
      <c r="T57" s="246" t="str">
        <f>IF(S57="","",VLOOKUP(S57,LIVRE!$A$8:$AC$315,4))</f>
        <v/>
      </c>
      <c r="U57" s="245" t="str">
        <f>IF(S57="","",VLOOKUP(S57,LIVRE!$A$8:$AC$315,7))</f>
        <v/>
      </c>
      <c r="V57" s="245" t="str">
        <f>IF(S57="","",VLOOKUP(S57,LIVRE!$A$8:$AC$315,10))</f>
        <v/>
      </c>
      <c r="W57" s="247" t="str">
        <f t="shared" si="4"/>
        <v/>
      </c>
      <c r="X57" s="245" t="str">
        <f>IF(S57="","",VLOOKUP(S57,LIVRE!$A$8:$AC$315,8))</f>
        <v/>
      </c>
      <c r="Y57" s="245" t="str">
        <f>IF(S57="","",VLOOKUP(S57,LIVRE!$A$8:$AC$315,11))</f>
        <v/>
      </c>
      <c r="Z57" s="254" t="str">
        <f t="shared" si="5"/>
        <v/>
      </c>
      <c r="AA57" s="128"/>
      <c r="AB57" s="264"/>
      <c r="AC57" s="246" t="str">
        <f>IF(AB57="","",VLOOKUP(AB57,LIVRE!$A$8:$AC$315,4))</f>
        <v/>
      </c>
      <c r="AD57" s="245" t="str">
        <f>IF(AB57="","",VLOOKUP(AB57,LIVRE!$A$8:$AC$315,7))</f>
        <v/>
      </c>
      <c r="AE57" s="245" t="str">
        <f>IF(AB57="","",VLOOKUP(AB57,LIVRE!$A$8:$AC$315,10))</f>
        <v/>
      </c>
      <c r="AF57" s="247" t="str">
        <f t="shared" si="6"/>
        <v/>
      </c>
      <c r="AG57" s="245" t="str">
        <f>IF(AB57="","",VLOOKUP(AB57,LIVRE!$A$8:$AC$315,8))</f>
        <v/>
      </c>
      <c r="AH57" s="245" t="str">
        <f>IF(AB57="","",VLOOKUP(AB57,LIVRE!$A$8:$AC$315,11))</f>
        <v/>
      </c>
      <c r="AI57" s="254" t="str">
        <f t="shared" si="7"/>
        <v/>
      </c>
    </row>
    <row r="58" spans="1:35" s="110" customFormat="1" ht="15.6" thickBot="1" x14ac:dyDescent="0.3">
      <c r="A58" s="264"/>
      <c r="B58" s="246" t="str">
        <f>IF(A58="","",VLOOKUP(A58,LIVRE!$A$8:$AC$315,4))</f>
        <v/>
      </c>
      <c r="C58" s="245" t="str">
        <f>IF(A58="","",VLOOKUP(A58,LIVRE!$A$8:$AC$315,7))</f>
        <v/>
      </c>
      <c r="D58" s="245" t="str">
        <f>IF(A58="","",VLOOKUP(A58,LIVRE!$A$8:$AC$315,10))</f>
        <v/>
      </c>
      <c r="E58" s="247" t="str">
        <f t="shared" si="0"/>
        <v/>
      </c>
      <c r="F58" s="245" t="str">
        <f>IF(A58="","",VLOOKUP(A58,LIVRE!$A$8:$AC$315,8))</f>
        <v/>
      </c>
      <c r="G58" s="245" t="str">
        <f>IF(A58="","",VLOOKUP(A58,LIVRE!$A$8:$AC$315,11))</f>
        <v/>
      </c>
      <c r="H58" s="254" t="str">
        <f t="shared" si="1"/>
        <v/>
      </c>
      <c r="I58" s="128"/>
      <c r="J58" s="264"/>
      <c r="K58" s="246" t="str">
        <f>IF(J58="","",VLOOKUP(J58,LIVRE!$A$8:$AC$315,4))</f>
        <v/>
      </c>
      <c r="L58" s="245" t="str">
        <f>IF(J58="","",VLOOKUP(J58,LIVRE!$A$8:$AC$315,7))</f>
        <v/>
      </c>
      <c r="M58" s="245" t="str">
        <f>IF(J58="","",VLOOKUP(J58,LIVRE!$A$8:$AC$315,10))</f>
        <v/>
      </c>
      <c r="N58" s="247" t="str">
        <f t="shared" si="2"/>
        <v/>
      </c>
      <c r="O58" s="245" t="str">
        <f>IF(J58="","",VLOOKUP(J58,LIVRE!$A$8:$AC$315,8))</f>
        <v/>
      </c>
      <c r="P58" s="245" t="str">
        <f>IF(J58="","",VLOOKUP(J58,LIVRE!$A$8:$AC$315,11))</f>
        <v/>
      </c>
      <c r="Q58" s="254" t="str">
        <f t="shared" si="3"/>
        <v/>
      </c>
      <c r="R58" s="128"/>
      <c r="S58" s="264"/>
      <c r="T58" s="246" t="str">
        <f>IF(S58="","",VLOOKUP(S58,LIVRE!$A$8:$AC$315,4))</f>
        <v/>
      </c>
      <c r="U58" s="245" t="str">
        <f>IF(S58="","",VLOOKUP(S58,LIVRE!$A$8:$AC$315,7))</f>
        <v/>
      </c>
      <c r="V58" s="245" t="str">
        <f>IF(S58="","",VLOOKUP(S58,LIVRE!$A$8:$AC$315,10))</f>
        <v/>
      </c>
      <c r="W58" s="247" t="str">
        <f t="shared" si="4"/>
        <v/>
      </c>
      <c r="X58" s="245" t="str">
        <f>IF(S58="","",VLOOKUP(S58,LIVRE!$A$8:$AC$315,8))</f>
        <v/>
      </c>
      <c r="Y58" s="245" t="str">
        <f>IF(S58="","",VLOOKUP(S58,LIVRE!$A$8:$AC$315,11))</f>
        <v/>
      </c>
      <c r="Z58" s="254" t="str">
        <f t="shared" si="5"/>
        <v/>
      </c>
      <c r="AA58" s="128"/>
      <c r="AB58" s="264"/>
      <c r="AC58" s="246" t="str">
        <f>IF(AB58="","",VLOOKUP(AB58,LIVRE!$A$8:$AC$315,4))</f>
        <v/>
      </c>
      <c r="AD58" s="245" t="str">
        <f>IF(AB58="","",VLOOKUP(AB58,LIVRE!$A$8:$AC$315,7))</f>
        <v/>
      </c>
      <c r="AE58" s="245" t="str">
        <f>IF(AB58="","",VLOOKUP(AB58,LIVRE!$A$8:$AC$315,10))</f>
        <v/>
      </c>
      <c r="AF58" s="247" t="str">
        <f t="shared" si="6"/>
        <v/>
      </c>
      <c r="AG58" s="245" t="str">
        <f>IF(AB58="","",VLOOKUP(AB58,LIVRE!$A$8:$AC$315,8))</f>
        <v/>
      </c>
      <c r="AH58" s="245" t="str">
        <f>IF(AB58="","",VLOOKUP(AB58,LIVRE!$A$8:$AC$315,11))</f>
        <v/>
      </c>
      <c r="AI58" s="254" t="str">
        <f t="shared" si="7"/>
        <v/>
      </c>
    </row>
    <row r="59" spans="1:35" s="110" customFormat="1" ht="15.6" thickBot="1" x14ac:dyDescent="0.3">
      <c r="A59" s="264"/>
      <c r="B59" s="246" t="str">
        <f>IF(A59="","",VLOOKUP(A59,LIVRE!$A$8:$AC$315,4))</f>
        <v/>
      </c>
      <c r="C59" s="245" t="str">
        <f>IF(A59="","",VLOOKUP(A59,LIVRE!$A$8:$AC$315,7))</f>
        <v/>
      </c>
      <c r="D59" s="245" t="str">
        <f>IF(A59="","",VLOOKUP(A59,LIVRE!$A$8:$AC$315,10))</f>
        <v/>
      </c>
      <c r="E59" s="247" t="str">
        <f t="shared" si="0"/>
        <v/>
      </c>
      <c r="F59" s="245" t="str">
        <f>IF(A59="","",VLOOKUP(A59,LIVRE!$A$8:$AC$315,8))</f>
        <v/>
      </c>
      <c r="G59" s="245" t="str">
        <f>IF(A59="","",VLOOKUP(A59,LIVRE!$A$8:$AC$315,11))</f>
        <v/>
      </c>
      <c r="H59" s="254" t="str">
        <f t="shared" si="1"/>
        <v/>
      </c>
      <c r="I59" s="128"/>
      <c r="J59" s="264"/>
      <c r="K59" s="246" t="str">
        <f>IF(J59="","",VLOOKUP(J59,LIVRE!$A$8:$AC$315,4))</f>
        <v/>
      </c>
      <c r="L59" s="245" t="str">
        <f>IF(J59="","",VLOOKUP(J59,LIVRE!$A$8:$AC$315,7))</f>
        <v/>
      </c>
      <c r="M59" s="245" t="str">
        <f>IF(J59="","",VLOOKUP(J59,LIVRE!$A$8:$AC$315,10))</f>
        <v/>
      </c>
      <c r="N59" s="247" t="str">
        <f t="shared" si="2"/>
        <v/>
      </c>
      <c r="O59" s="245" t="str">
        <f>IF(J59="","",VLOOKUP(J59,LIVRE!$A$8:$AC$315,8))</f>
        <v/>
      </c>
      <c r="P59" s="245" t="str">
        <f>IF(J59="","",VLOOKUP(J59,LIVRE!$A$8:$AC$315,11))</f>
        <v/>
      </c>
      <c r="Q59" s="254" t="str">
        <f t="shared" si="3"/>
        <v/>
      </c>
      <c r="R59" s="128"/>
      <c r="S59" s="264"/>
      <c r="T59" s="246" t="str">
        <f>IF(S59="","",VLOOKUP(S59,LIVRE!$A$8:$AC$315,4))</f>
        <v/>
      </c>
      <c r="U59" s="245" t="str">
        <f>IF(S59="","",VLOOKUP(S59,LIVRE!$A$8:$AC$315,7))</f>
        <v/>
      </c>
      <c r="V59" s="245" t="str">
        <f>IF(S59="","",VLOOKUP(S59,LIVRE!$A$8:$AC$315,10))</f>
        <v/>
      </c>
      <c r="W59" s="247" t="str">
        <f t="shared" si="4"/>
        <v/>
      </c>
      <c r="X59" s="245" t="str">
        <f>IF(S59="","",VLOOKUP(S59,LIVRE!$A$8:$AC$315,8))</f>
        <v/>
      </c>
      <c r="Y59" s="245" t="str">
        <f>IF(S59="","",VLOOKUP(S59,LIVRE!$A$8:$AC$315,11))</f>
        <v/>
      </c>
      <c r="Z59" s="254" t="str">
        <f t="shared" si="5"/>
        <v/>
      </c>
      <c r="AA59" s="128"/>
      <c r="AB59" s="264"/>
      <c r="AC59" s="246" t="str">
        <f>IF(AB59="","",VLOOKUP(AB59,LIVRE!$A$8:$AC$315,4))</f>
        <v/>
      </c>
      <c r="AD59" s="245" t="str">
        <f>IF(AB59="","",VLOOKUP(AB59,LIVRE!$A$8:$AC$315,7))</f>
        <v/>
      </c>
      <c r="AE59" s="245" t="str">
        <f>IF(AB59="","",VLOOKUP(AB59,LIVRE!$A$8:$AC$315,10))</f>
        <v/>
      </c>
      <c r="AF59" s="247" t="str">
        <f t="shared" si="6"/>
        <v/>
      </c>
      <c r="AG59" s="245" t="str">
        <f>IF(AB59="","",VLOOKUP(AB59,LIVRE!$A$8:$AC$315,8))</f>
        <v/>
      </c>
      <c r="AH59" s="245" t="str">
        <f>IF(AB59="","",VLOOKUP(AB59,LIVRE!$A$8:$AC$315,11))</f>
        <v/>
      </c>
      <c r="AI59" s="254" t="str">
        <f t="shared" si="7"/>
        <v/>
      </c>
    </row>
    <row r="60" spans="1:35" s="110" customFormat="1" ht="15.6" thickBot="1" x14ac:dyDescent="0.3">
      <c r="A60" s="264"/>
      <c r="B60" s="246" t="str">
        <f>IF(A60="","",VLOOKUP(A60,LIVRE!$A$8:$AC$315,4))</f>
        <v/>
      </c>
      <c r="C60" s="245" t="str">
        <f>IF(A60="","",VLOOKUP(A60,LIVRE!$A$8:$AC$315,7))</f>
        <v/>
      </c>
      <c r="D60" s="245" t="str">
        <f>IF(A60="","",VLOOKUP(A60,LIVRE!$A$8:$AC$315,10))</f>
        <v/>
      </c>
      <c r="E60" s="247" t="str">
        <f t="shared" si="0"/>
        <v/>
      </c>
      <c r="F60" s="245" t="str">
        <f>IF(A60="","",VLOOKUP(A60,LIVRE!$A$8:$AC$315,8))</f>
        <v/>
      </c>
      <c r="G60" s="245" t="str">
        <f>IF(A60="","",VLOOKUP(A60,LIVRE!$A$8:$AC$315,11))</f>
        <v/>
      </c>
      <c r="H60" s="254" t="str">
        <f t="shared" si="1"/>
        <v/>
      </c>
      <c r="I60" s="128"/>
      <c r="J60" s="264"/>
      <c r="K60" s="246" t="str">
        <f>IF(J60="","",VLOOKUP(J60,LIVRE!$A$8:$AC$315,4))</f>
        <v/>
      </c>
      <c r="L60" s="245" t="str">
        <f>IF(J60="","",VLOOKUP(J60,LIVRE!$A$8:$AC$315,7))</f>
        <v/>
      </c>
      <c r="M60" s="245" t="str">
        <f>IF(J60="","",VLOOKUP(J60,LIVRE!$A$8:$AC$315,10))</f>
        <v/>
      </c>
      <c r="N60" s="247" t="str">
        <f t="shared" si="2"/>
        <v/>
      </c>
      <c r="O60" s="245" t="str">
        <f>IF(J60="","",VLOOKUP(J60,LIVRE!$A$8:$AC$315,8))</f>
        <v/>
      </c>
      <c r="P60" s="245" t="str">
        <f>IF(J60="","",VLOOKUP(J60,LIVRE!$A$8:$AC$315,11))</f>
        <v/>
      </c>
      <c r="Q60" s="254" t="str">
        <f t="shared" si="3"/>
        <v/>
      </c>
      <c r="R60" s="128"/>
      <c r="S60" s="264"/>
      <c r="T60" s="246" t="str">
        <f>IF(S60="","",VLOOKUP(S60,LIVRE!$A$8:$AC$315,4))</f>
        <v/>
      </c>
      <c r="U60" s="245" t="str">
        <f>IF(S60="","",VLOOKUP(S60,LIVRE!$A$8:$AC$315,7))</f>
        <v/>
      </c>
      <c r="V60" s="245" t="str">
        <f>IF(S60="","",VLOOKUP(S60,LIVRE!$A$8:$AC$315,10))</f>
        <v/>
      </c>
      <c r="W60" s="247" t="str">
        <f t="shared" si="4"/>
        <v/>
      </c>
      <c r="X60" s="245" t="str">
        <f>IF(S60="","",VLOOKUP(S60,LIVRE!$A$8:$AC$315,8))</f>
        <v/>
      </c>
      <c r="Y60" s="245" t="str">
        <f>IF(S60="","",VLOOKUP(S60,LIVRE!$A$8:$AC$315,11))</f>
        <v/>
      </c>
      <c r="Z60" s="254" t="str">
        <f t="shared" si="5"/>
        <v/>
      </c>
      <c r="AA60" s="128"/>
      <c r="AB60" s="264"/>
      <c r="AC60" s="246" t="str">
        <f>IF(AB60="","",VLOOKUP(AB60,LIVRE!$A$8:$AC$315,4))</f>
        <v/>
      </c>
      <c r="AD60" s="245" t="str">
        <f>IF(AB60="","",VLOOKUP(AB60,LIVRE!$A$8:$AC$315,7))</f>
        <v/>
      </c>
      <c r="AE60" s="245" t="str">
        <f>IF(AB60="","",VLOOKUP(AB60,LIVRE!$A$8:$AC$315,10))</f>
        <v/>
      </c>
      <c r="AF60" s="247" t="str">
        <f t="shared" si="6"/>
        <v/>
      </c>
      <c r="AG60" s="245" t="str">
        <f>IF(AB60="","",VLOOKUP(AB60,LIVRE!$A$8:$AC$315,8))</f>
        <v/>
      </c>
      <c r="AH60" s="245" t="str">
        <f>IF(AB60="","",VLOOKUP(AB60,LIVRE!$A$8:$AC$315,11))</f>
        <v/>
      </c>
      <c r="AI60" s="254" t="str">
        <f t="shared" si="7"/>
        <v/>
      </c>
    </row>
    <row r="61" spans="1:35" s="110" customFormat="1" ht="15.6" thickBot="1" x14ac:dyDescent="0.3">
      <c r="A61" s="264"/>
      <c r="B61" s="246" t="str">
        <f>IF(A61="","",VLOOKUP(A61,LIVRE!$A$8:$AC$315,4))</f>
        <v/>
      </c>
      <c r="C61" s="245" t="str">
        <f>IF(A61="","",VLOOKUP(A61,LIVRE!$A$8:$AC$315,7))</f>
        <v/>
      </c>
      <c r="D61" s="245" t="str">
        <f>IF(A61="","",VLOOKUP(A61,LIVRE!$A$8:$AC$315,10))</f>
        <v/>
      </c>
      <c r="E61" s="247" t="str">
        <f t="shared" si="0"/>
        <v/>
      </c>
      <c r="F61" s="245" t="str">
        <f>IF(A61="","",VLOOKUP(A61,LIVRE!$A$8:$AC$315,8))</f>
        <v/>
      </c>
      <c r="G61" s="245" t="str">
        <f>IF(A61="","",VLOOKUP(A61,LIVRE!$A$8:$AC$315,11))</f>
        <v/>
      </c>
      <c r="H61" s="254" t="str">
        <f t="shared" si="1"/>
        <v/>
      </c>
      <c r="I61" s="128"/>
      <c r="J61" s="264"/>
      <c r="K61" s="246" t="str">
        <f>IF(J61="","",VLOOKUP(J61,LIVRE!$A$8:$AC$315,4))</f>
        <v/>
      </c>
      <c r="L61" s="245" t="str">
        <f>IF(J61="","",VLOOKUP(J61,LIVRE!$A$8:$AC$315,7))</f>
        <v/>
      </c>
      <c r="M61" s="245" t="str">
        <f>IF(J61="","",VLOOKUP(J61,LIVRE!$A$8:$AC$315,10))</f>
        <v/>
      </c>
      <c r="N61" s="247" t="str">
        <f t="shared" si="2"/>
        <v/>
      </c>
      <c r="O61" s="245" t="str">
        <f>IF(J61="","",VLOOKUP(J61,LIVRE!$A$8:$AC$315,8))</f>
        <v/>
      </c>
      <c r="P61" s="245" t="str">
        <f>IF(J61="","",VLOOKUP(J61,LIVRE!$A$8:$AC$315,11))</f>
        <v/>
      </c>
      <c r="Q61" s="254" t="str">
        <f t="shared" si="3"/>
        <v/>
      </c>
      <c r="R61" s="128"/>
      <c r="S61" s="264"/>
      <c r="T61" s="246" t="str">
        <f>IF(S61="","",VLOOKUP(S61,LIVRE!$A$8:$AC$315,4))</f>
        <v/>
      </c>
      <c r="U61" s="245" t="str">
        <f>IF(S61="","",VLOOKUP(S61,LIVRE!$A$8:$AC$315,7))</f>
        <v/>
      </c>
      <c r="V61" s="245" t="str">
        <f>IF(S61="","",VLOOKUP(S61,LIVRE!$A$8:$AC$315,10))</f>
        <v/>
      </c>
      <c r="W61" s="247" t="str">
        <f t="shared" si="4"/>
        <v/>
      </c>
      <c r="X61" s="245" t="str">
        <f>IF(S61="","",VLOOKUP(S61,LIVRE!$A$8:$AC$315,8))</f>
        <v/>
      </c>
      <c r="Y61" s="245" t="str">
        <f>IF(S61="","",VLOOKUP(S61,LIVRE!$A$8:$AC$315,11))</f>
        <v/>
      </c>
      <c r="Z61" s="254" t="str">
        <f t="shared" si="5"/>
        <v/>
      </c>
      <c r="AA61" s="128"/>
      <c r="AB61" s="264"/>
      <c r="AC61" s="246" t="str">
        <f>IF(AB61="","",VLOOKUP(AB61,LIVRE!$A$8:$AC$315,4))</f>
        <v/>
      </c>
      <c r="AD61" s="245" t="str">
        <f>IF(AB61="","",VLOOKUP(AB61,LIVRE!$A$8:$AC$315,7))</f>
        <v/>
      </c>
      <c r="AE61" s="245" t="str">
        <f>IF(AB61="","",VLOOKUP(AB61,LIVRE!$A$8:$AC$315,10))</f>
        <v/>
      </c>
      <c r="AF61" s="247" t="str">
        <f t="shared" si="6"/>
        <v/>
      </c>
      <c r="AG61" s="245" t="str">
        <f>IF(AB61="","",VLOOKUP(AB61,LIVRE!$A$8:$AC$315,8))</f>
        <v/>
      </c>
      <c r="AH61" s="245" t="str">
        <f>IF(AB61="","",VLOOKUP(AB61,LIVRE!$A$8:$AC$315,11))</f>
        <v/>
      </c>
      <c r="AI61" s="254" t="str">
        <f t="shared" si="7"/>
        <v/>
      </c>
    </row>
    <row r="62" spans="1:35" s="110" customFormat="1" ht="15.6" thickBot="1" x14ac:dyDescent="0.3">
      <c r="A62" s="265"/>
      <c r="B62" s="255" t="str">
        <f>IF(A62="","",VLOOKUP(A62,LIVRE!$A$8:$AC$315,4))</f>
        <v/>
      </c>
      <c r="C62" s="256" t="str">
        <f>IF(A62="","",VLOOKUP(A62,LIVRE!$A$8:$AC$315,7))</f>
        <v/>
      </c>
      <c r="D62" s="256" t="str">
        <f>IF(A62="","",VLOOKUP(A62,LIVRE!$A$8:$AC$315,10))</f>
        <v/>
      </c>
      <c r="E62" s="257" t="str">
        <f t="shared" si="0"/>
        <v/>
      </c>
      <c r="F62" s="256" t="str">
        <f>IF(A62="","",VLOOKUP(A62,LIVRE!$A$8:$AC$315,8))</f>
        <v/>
      </c>
      <c r="G62" s="256" t="str">
        <f>IF(A62="","",VLOOKUP(A62,LIVRE!$A$8:$AC$315,11))</f>
        <v/>
      </c>
      <c r="H62" s="258" t="str">
        <f t="shared" si="1"/>
        <v/>
      </c>
      <c r="I62" s="128"/>
      <c r="J62" s="265"/>
      <c r="K62" s="255" t="str">
        <f>IF(J62="","",VLOOKUP(J62,LIVRE!$A$8:$AC$315,4))</f>
        <v/>
      </c>
      <c r="L62" s="256" t="str">
        <f>IF(J62="","",VLOOKUP(J62,LIVRE!$A$8:$AC$315,7))</f>
        <v/>
      </c>
      <c r="M62" s="256" t="str">
        <f>IF(J62="","",VLOOKUP(J62,LIVRE!$A$8:$AC$315,10))</f>
        <v/>
      </c>
      <c r="N62" s="257" t="str">
        <f t="shared" si="2"/>
        <v/>
      </c>
      <c r="O62" s="256" t="str">
        <f>IF(J62="","",VLOOKUP(J62,LIVRE!$A$8:$AC$315,8))</f>
        <v/>
      </c>
      <c r="P62" s="256" t="str">
        <f>IF(J62="","",VLOOKUP(J62,LIVRE!$A$8:$AC$315,11))</f>
        <v/>
      </c>
      <c r="Q62" s="258" t="str">
        <f t="shared" si="3"/>
        <v/>
      </c>
      <c r="R62" s="128"/>
      <c r="S62" s="265"/>
      <c r="T62" s="255" t="str">
        <f>IF(S62="","",VLOOKUP(S62,LIVRE!$A$8:$AC$315,4))</f>
        <v/>
      </c>
      <c r="U62" s="256" t="str">
        <f>IF(S62="","",VLOOKUP(S62,LIVRE!$A$8:$AC$315,7))</f>
        <v/>
      </c>
      <c r="V62" s="256" t="str">
        <f>IF(S62="","",VLOOKUP(S62,LIVRE!$A$8:$AC$315,10))</f>
        <v/>
      </c>
      <c r="W62" s="257" t="str">
        <f t="shared" si="4"/>
        <v/>
      </c>
      <c r="X62" s="256" t="str">
        <f>IF(S62="","",VLOOKUP(S62,LIVRE!$A$8:$AC$315,8))</f>
        <v/>
      </c>
      <c r="Y62" s="256" t="str">
        <f>IF(S62="","",VLOOKUP(S62,LIVRE!$A$8:$AC$315,11))</f>
        <v/>
      </c>
      <c r="Z62" s="258" t="str">
        <f t="shared" si="5"/>
        <v/>
      </c>
      <c r="AA62" s="128"/>
      <c r="AB62" s="265"/>
      <c r="AC62" s="255" t="str">
        <f>IF(AB62="","",VLOOKUP(AB62,LIVRE!$A$8:$AC$315,4))</f>
        <v/>
      </c>
      <c r="AD62" s="256" t="str">
        <f>IF(AB62="","",VLOOKUP(AB62,LIVRE!$A$8:$AC$315,7))</f>
        <v/>
      </c>
      <c r="AE62" s="256" t="str">
        <f>IF(AB62="","",VLOOKUP(AB62,LIVRE!$A$8:$AC$315,10))</f>
        <v/>
      </c>
      <c r="AF62" s="257" t="str">
        <f t="shared" si="6"/>
        <v/>
      </c>
      <c r="AG62" s="256" t="str">
        <f>IF(AB62="","",VLOOKUP(AB62,LIVRE!$A$8:$AC$315,8))</f>
        <v/>
      </c>
      <c r="AH62" s="256" t="str">
        <f>IF(AB62="","",VLOOKUP(AB62,LIVRE!$A$8:$AC$315,11))</f>
        <v/>
      </c>
      <c r="AI62" s="258" t="str">
        <f t="shared" si="7"/>
        <v/>
      </c>
    </row>
    <row r="63" spans="1:35" ht="16.2" thickBot="1" x14ac:dyDescent="0.3">
      <c r="B63" s="129" t="s">
        <v>97</v>
      </c>
      <c r="C63" s="129"/>
      <c r="D63" s="129"/>
      <c r="E63" s="248">
        <f>SUM(E8:E62)</f>
        <v>0</v>
      </c>
      <c r="F63" s="249"/>
      <c r="G63" s="249"/>
      <c r="H63" s="250">
        <f>SUM(H8:H62)</f>
        <v>0</v>
      </c>
      <c r="I63" s="130"/>
      <c r="K63" s="131" t="s">
        <v>97</v>
      </c>
      <c r="L63" s="129"/>
      <c r="M63" s="129"/>
      <c r="N63" s="248">
        <f>SUM(N8:N62)</f>
        <v>0</v>
      </c>
      <c r="O63" s="249"/>
      <c r="P63" s="249"/>
      <c r="Q63" s="250">
        <f>SUM(Q8:Q62)</f>
        <v>0</v>
      </c>
      <c r="R63" s="130"/>
      <c r="T63" s="131" t="s">
        <v>97</v>
      </c>
      <c r="U63" s="129"/>
      <c r="V63" s="129"/>
      <c r="W63" s="248">
        <f>SUM(W8:W62)</f>
        <v>0</v>
      </c>
      <c r="X63" s="249"/>
      <c r="Y63" s="249"/>
      <c r="Z63" s="250">
        <f>SUM(Z8:Z62)</f>
        <v>0</v>
      </c>
      <c r="AA63" s="130"/>
      <c r="AC63" s="131" t="s">
        <v>97</v>
      </c>
      <c r="AD63" s="129"/>
      <c r="AE63" s="129"/>
      <c r="AF63" s="248">
        <f>SUM(AF8:AF62)</f>
        <v>0</v>
      </c>
      <c r="AG63" s="249"/>
      <c r="AH63" s="249"/>
      <c r="AI63" s="250">
        <f>SUM(AI8:AI62)</f>
        <v>0</v>
      </c>
    </row>
  </sheetData>
  <sheetProtection password="ED79" sheet="1" objects="1" scenarios="1"/>
  <mergeCells count="11">
    <mergeCell ref="A6:A7"/>
    <mergeCell ref="J6:J7"/>
    <mergeCell ref="S6:S7"/>
    <mergeCell ref="AB6:AB7"/>
    <mergeCell ref="A1:AI1"/>
    <mergeCell ref="E2:Q2"/>
    <mergeCell ref="AF2:AI2"/>
    <mergeCell ref="E4:H4"/>
    <mergeCell ref="N4:Q4"/>
    <mergeCell ref="W4:Z4"/>
    <mergeCell ref="AF4:AI4"/>
  </mergeCells>
  <conditionalFormatting sqref="B7:D7 K7:M7 T7:V7">
    <cfRule type="cellIs" dxfId="2" priority="1" stopIfTrue="1" operator="lessThan">
      <formula>0</formula>
    </cfRule>
  </conditionalFormatting>
  <conditionalFormatting sqref="AC7:AE7">
    <cfRule type="cellIs" dxfId="1" priority="2" stopIfTrue="1" operator="lessThan">
      <formula>0</formula>
    </cfRule>
  </conditionalFormatting>
  <pageMargins left="0.78749999999999998" right="0.78749999999999998" top="0.51180555555555551" bottom="0.70833333333333337" header="0.51180555555555551" footer="0.51180555555555551"/>
  <pageSetup paperSize="9" scale="49" firstPageNumber="0" orientation="landscape" horizontalDpi="300" verticalDpi="300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E2ABC-DF5E-443E-A4CF-2EFB9D3FD73A}">
  <sheetPr>
    <pageSetUpPr fitToPage="1"/>
  </sheetPr>
  <dimension ref="A1:C29"/>
  <sheetViews>
    <sheetView workbookViewId="0">
      <selection activeCell="C8" sqref="C8"/>
    </sheetView>
  </sheetViews>
  <sheetFormatPr baseColWidth="10" defaultRowHeight="12.6" x14ac:dyDescent="0.25"/>
  <cols>
    <col min="1" max="1" width="20.5546875" customWidth="1"/>
    <col min="2" max="2" width="17.33203125" customWidth="1"/>
    <col min="3" max="3" width="24.44140625" customWidth="1"/>
  </cols>
  <sheetData>
    <row r="1" spans="1:3" ht="15" x14ac:dyDescent="0.25">
      <c r="A1" s="451" t="str">
        <f>"OCCE 50 Coopérative scolaire "&amp;Coordonnées!B6</f>
        <v xml:space="preserve">OCCE 50 Coopérative scolaire </v>
      </c>
      <c r="B1" s="451"/>
      <c r="C1" s="451"/>
    </row>
    <row r="2" spans="1:3" ht="15" x14ac:dyDescent="0.25">
      <c r="A2" s="451">
        <f>Coordonnées!B2</f>
        <v>0</v>
      </c>
      <c r="B2" s="451"/>
      <c r="C2" s="451"/>
    </row>
    <row r="3" spans="1:3" ht="15" x14ac:dyDescent="0.25">
      <c r="A3" s="451">
        <f>Coordonnées!B3</f>
        <v>0</v>
      </c>
      <c r="B3" s="451"/>
      <c r="C3" s="451"/>
    </row>
    <row r="4" spans="1:3" ht="15" x14ac:dyDescent="0.25">
      <c r="A4" s="451">
        <f>Coordonnées!B4</f>
        <v>0</v>
      </c>
      <c r="B4" s="451"/>
      <c r="C4" s="451"/>
    </row>
    <row r="5" spans="1:3" ht="15" x14ac:dyDescent="0.25">
      <c r="A5" s="102"/>
      <c r="B5" s="102"/>
      <c r="C5" s="102"/>
    </row>
    <row r="6" spans="1:3" ht="15" x14ac:dyDescent="0.25">
      <c r="A6" s="102"/>
      <c r="B6" s="102"/>
      <c r="C6" s="102"/>
    </row>
    <row r="7" spans="1:3" ht="15" x14ac:dyDescent="0.25">
      <c r="A7" s="451" t="str">
        <f>"numéro de compte "&amp;Coordonnées!B7</f>
        <v xml:space="preserve">numéro de compte </v>
      </c>
      <c r="B7" s="451"/>
      <c r="C7" s="451"/>
    </row>
    <row r="8" spans="1:3" ht="15" x14ac:dyDescent="0.25">
      <c r="A8" s="102"/>
      <c r="B8" s="102"/>
      <c r="C8" s="102"/>
    </row>
    <row r="9" spans="1:3" ht="34.5" customHeight="1" thickBot="1" x14ac:dyDescent="0.3">
      <c r="A9" s="182" t="s">
        <v>146</v>
      </c>
      <c r="B9" s="183">
        <f ca="1">TODAY()</f>
        <v>46260</v>
      </c>
      <c r="C9" s="102"/>
    </row>
    <row r="10" spans="1:3" ht="18" thickBot="1" x14ac:dyDescent="0.35">
      <c r="A10" s="102" t="s">
        <v>151</v>
      </c>
      <c r="B10" s="102"/>
      <c r="C10" s="181">
        <f>SUM(C13:C19,C22:C29)</f>
        <v>0</v>
      </c>
    </row>
    <row r="11" spans="1:3" ht="52.5" customHeight="1" thickBot="1" x14ac:dyDescent="0.3">
      <c r="A11" s="102"/>
      <c r="B11" s="102"/>
      <c r="C11" s="171"/>
    </row>
    <row r="12" spans="1:3" ht="15.6" x14ac:dyDescent="0.3">
      <c r="A12" s="178" t="s">
        <v>147</v>
      </c>
      <c r="B12" s="179" t="s">
        <v>148</v>
      </c>
      <c r="C12" s="180" t="s">
        <v>149</v>
      </c>
    </row>
    <row r="13" spans="1:3" ht="15" x14ac:dyDescent="0.25">
      <c r="A13" s="174">
        <v>500</v>
      </c>
      <c r="B13" s="276"/>
      <c r="C13" s="175">
        <f>B13*A13</f>
        <v>0</v>
      </c>
    </row>
    <row r="14" spans="1:3" ht="15" x14ac:dyDescent="0.25">
      <c r="A14" s="174">
        <v>200</v>
      </c>
      <c r="B14" s="276"/>
      <c r="C14" s="175">
        <f t="shared" ref="C14:C29" si="0">B14*A14</f>
        <v>0</v>
      </c>
    </row>
    <row r="15" spans="1:3" ht="15" x14ac:dyDescent="0.25">
      <c r="A15" s="174">
        <v>100</v>
      </c>
      <c r="B15" s="276"/>
      <c r="C15" s="175">
        <f t="shared" si="0"/>
        <v>0</v>
      </c>
    </row>
    <row r="16" spans="1:3" ht="15" x14ac:dyDescent="0.25">
      <c r="A16" s="174">
        <v>50</v>
      </c>
      <c r="B16" s="276"/>
      <c r="C16" s="175">
        <f t="shared" si="0"/>
        <v>0</v>
      </c>
    </row>
    <row r="17" spans="1:3" ht="15" x14ac:dyDescent="0.25">
      <c r="A17" s="174">
        <v>20</v>
      </c>
      <c r="B17" s="276"/>
      <c r="C17" s="175">
        <f t="shared" si="0"/>
        <v>0</v>
      </c>
    </row>
    <row r="18" spans="1:3" ht="15" x14ac:dyDescent="0.25">
      <c r="A18" s="174">
        <v>10</v>
      </c>
      <c r="B18" s="276"/>
      <c r="C18" s="175">
        <f t="shared" si="0"/>
        <v>0</v>
      </c>
    </row>
    <row r="19" spans="1:3" ht="15.6" thickBot="1" x14ac:dyDescent="0.3">
      <c r="A19" s="176">
        <v>5</v>
      </c>
      <c r="B19" s="277"/>
      <c r="C19" s="177">
        <f t="shared" si="0"/>
        <v>0</v>
      </c>
    </row>
    <row r="20" spans="1:3" ht="49.5" customHeight="1" thickBot="1" x14ac:dyDescent="0.3">
      <c r="A20" s="102"/>
      <c r="B20" s="102"/>
      <c r="C20" s="171"/>
    </row>
    <row r="21" spans="1:3" ht="15.6" x14ac:dyDescent="0.3">
      <c r="A21" s="178" t="s">
        <v>150</v>
      </c>
      <c r="B21" s="179" t="s">
        <v>148</v>
      </c>
      <c r="C21" s="180" t="s">
        <v>149</v>
      </c>
    </row>
    <row r="22" spans="1:3" ht="15" x14ac:dyDescent="0.25">
      <c r="A22" s="174">
        <v>2</v>
      </c>
      <c r="B22" s="276"/>
      <c r="C22" s="175">
        <f t="shared" si="0"/>
        <v>0</v>
      </c>
    </row>
    <row r="23" spans="1:3" ht="15" x14ac:dyDescent="0.25">
      <c r="A23" s="174">
        <v>1</v>
      </c>
      <c r="B23" s="276"/>
      <c r="C23" s="175">
        <f t="shared" si="0"/>
        <v>0</v>
      </c>
    </row>
    <row r="24" spans="1:3" ht="15" x14ac:dyDescent="0.25">
      <c r="A24" s="174">
        <v>0.5</v>
      </c>
      <c r="B24" s="276"/>
      <c r="C24" s="175">
        <f t="shared" si="0"/>
        <v>0</v>
      </c>
    </row>
    <row r="25" spans="1:3" ht="15" x14ac:dyDescent="0.25">
      <c r="A25" s="174">
        <v>0.2</v>
      </c>
      <c r="B25" s="276"/>
      <c r="C25" s="175">
        <f t="shared" si="0"/>
        <v>0</v>
      </c>
    </row>
    <row r="26" spans="1:3" ht="15" x14ac:dyDescent="0.25">
      <c r="A26" s="174">
        <v>0.1</v>
      </c>
      <c r="B26" s="276"/>
      <c r="C26" s="175">
        <f t="shared" si="0"/>
        <v>0</v>
      </c>
    </row>
    <row r="27" spans="1:3" ht="15" x14ac:dyDescent="0.25">
      <c r="A27" s="174">
        <v>0.05</v>
      </c>
      <c r="B27" s="276"/>
      <c r="C27" s="175">
        <f t="shared" si="0"/>
        <v>0</v>
      </c>
    </row>
    <row r="28" spans="1:3" ht="15" x14ac:dyDescent="0.25">
      <c r="A28" s="174">
        <v>0.02</v>
      </c>
      <c r="B28" s="276"/>
      <c r="C28" s="175">
        <f t="shared" si="0"/>
        <v>0</v>
      </c>
    </row>
    <row r="29" spans="1:3" ht="15.6" thickBot="1" x14ac:dyDescent="0.3">
      <c r="A29" s="176">
        <v>0.01</v>
      </c>
      <c r="B29" s="277"/>
      <c r="C29" s="177">
        <f t="shared" si="0"/>
        <v>0</v>
      </c>
    </row>
  </sheetData>
  <sheetProtection password="ED79" sheet="1" objects="1" scenarios="1"/>
  <mergeCells count="5">
    <mergeCell ref="A1:C1"/>
    <mergeCell ref="A2:C2"/>
    <mergeCell ref="A3:C3"/>
    <mergeCell ref="A4:C4"/>
    <mergeCell ref="A7:C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18</vt:i4>
      </vt:variant>
      <vt:variant>
        <vt:lpstr>Plages nommées</vt:lpstr>
      </vt:variant>
      <vt:variant>
        <vt:i4>1</vt:i4>
      </vt:variant>
    </vt:vector>
  </HeadingPairs>
  <TitlesOfParts>
    <vt:vector size="19" baseType="lpstr">
      <vt:lpstr>Coordonnées</vt:lpstr>
      <vt:lpstr>aide ventilation</vt:lpstr>
      <vt:lpstr>LIVRE</vt:lpstr>
      <vt:lpstr>Feuil1</vt:lpstr>
      <vt:lpstr>Rapprochement bancaire</vt:lpstr>
      <vt:lpstr>BILAN</vt:lpstr>
      <vt:lpstr>Gestion analytique des Projets </vt:lpstr>
      <vt:lpstr>Projets (suite)</vt:lpstr>
      <vt:lpstr>remise espèces</vt:lpstr>
      <vt:lpstr>remise chèques</vt:lpstr>
      <vt:lpstr>commande monnaie</vt:lpstr>
      <vt:lpstr>pièces =</vt:lpstr>
      <vt:lpstr>1</vt:lpstr>
      <vt:lpstr>2</vt:lpstr>
      <vt:lpstr>3</vt:lpstr>
      <vt:lpstr>4</vt:lpstr>
      <vt:lpstr>5</vt:lpstr>
      <vt:lpstr>6</vt:lpstr>
      <vt:lpstr>LIVRE!Excel_BuiltIn__FilterDatabase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olivier castets</dc:creator>
  <cp:lastModifiedBy>olivier castets</cp:lastModifiedBy>
  <cp:lastPrinted>2023-06-07T12:58:36Z</cp:lastPrinted>
  <dcterms:created xsi:type="dcterms:W3CDTF">2016-06-14T12:17:38Z</dcterms:created>
  <dcterms:modified xsi:type="dcterms:W3CDTF">2026-08-26T07:48:17Z</dcterms:modified>
</cp:coreProperties>
</file>